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8680" yWindow="-120" windowWidth="29040" windowHeight="15840"/>
  </bookViews>
  <sheets>
    <sheet name="Stavba" sheetId="1" r:id="rId1"/>
    <sheet name="VzorPolozky" sheetId="10" state="hidden" r:id="rId2"/>
    <sheet name="01 N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N1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N1 Pol'!$A$1:$Y$141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63" i="1" s="1"/>
  <c r="I49" i="1"/>
  <c r="G41" i="1"/>
  <c r="F41" i="1"/>
  <c r="G40" i="1"/>
  <c r="H40" i="1" s="1"/>
  <c r="I40" i="1" s="1"/>
  <c r="F40" i="1"/>
  <c r="G39" i="1"/>
  <c r="G42" i="1" s="1"/>
  <c r="G25" i="1" s="1"/>
  <c r="A25" i="1" s="1"/>
  <c r="F39" i="1"/>
  <c r="F42" i="1" s="1"/>
  <c r="G131" i="12"/>
  <c r="G9" i="12"/>
  <c r="G8" i="12" s="1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O11" i="12"/>
  <c r="Q11" i="12"/>
  <c r="V11" i="12"/>
  <c r="G12" i="12"/>
  <c r="G11" i="12" s="1"/>
  <c r="I12" i="12"/>
  <c r="I11" i="12" s="1"/>
  <c r="K12" i="12"/>
  <c r="K11" i="12" s="1"/>
  <c r="M12" i="12"/>
  <c r="M11" i="12" s="1"/>
  <c r="O12" i="12"/>
  <c r="Q12" i="12"/>
  <c r="V12" i="12"/>
  <c r="G15" i="12"/>
  <c r="I15" i="12"/>
  <c r="K15" i="12"/>
  <c r="M15" i="12"/>
  <c r="O15" i="12"/>
  <c r="Q15" i="12"/>
  <c r="V15" i="12"/>
  <c r="O17" i="12"/>
  <c r="Q17" i="12"/>
  <c r="G18" i="12"/>
  <c r="I18" i="12"/>
  <c r="K18" i="12"/>
  <c r="M18" i="12"/>
  <c r="O18" i="12"/>
  <c r="Q18" i="12"/>
  <c r="V18" i="12"/>
  <c r="V17" i="12" s="1"/>
  <c r="G23" i="12"/>
  <c r="I23" i="12"/>
  <c r="K23" i="12"/>
  <c r="M23" i="12"/>
  <c r="O23" i="12"/>
  <c r="Q23" i="12"/>
  <c r="V23" i="12"/>
  <c r="G24" i="12"/>
  <c r="M24" i="12" s="1"/>
  <c r="M17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8" i="12"/>
  <c r="M28" i="12" s="1"/>
  <c r="I28" i="12"/>
  <c r="I17" i="12" s="1"/>
  <c r="K28" i="12"/>
  <c r="K17" i="12" s="1"/>
  <c r="O28" i="12"/>
  <c r="Q28" i="12"/>
  <c r="V28" i="12"/>
  <c r="Q29" i="12"/>
  <c r="V29" i="12"/>
  <c r="G30" i="12"/>
  <c r="G29" i="12" s="1"/>
  <c r="I30" i="12"/>
  <c r="I29" i="12" s="1"/>
  <c r="K30" i="12"/>
  <c r="K29" i="12" s="1"/>
  <c r="M30" i="12"/>
  <c r="M29" i="12" s="1"/>
  <c r="O30" i="12"/>
  <c r="O29" i="12" s="1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9" i="12"/>
  <c r="G38" i="12" s="1"/>
  <c r="I39" i="12"/>
  <c r="I38" i="12" s="1"/>
  <c r="K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K38" i="12" s="1"/>
  <c r="M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O38" i="12" s="1"/>
  <c r="Q43" i="12"/>
  <c r="Q38" i="12" s="1"/>
  <c r="V43" i="12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V38" i="12" s="1"/>
  <c r="G48" i="12"/>
  <c r="G49" i="12"/>
  <c r="I49" i="12"/>
  <c r="I48" i="12" s="1"/>
  <c r="K49" i="12"/>
  <c r="K48" i="12" s="1"/>
  <c r="M49" i="12"/>
  <c r="M48" i="12" s="1"/>
  <c r="O49" i="12"/>
  <c r="O48" i="12" s="1"/>
  <c r="Q49" i="12"/>
  <c r="Q48" i="12" s="1"/>
  <c r="V49" i="12"/>
  <c r="V48" i="12" s="1"/>
  <c r="K50" i="12"/>
  <c r="G51" i="12"/>
  <c r="I51" i="12"/>
  <c r="K51" i="12"/>
  <c r="M51" i="12"/>
  <c r="O51" i="12"/>
  <c r="O50" i="12" s="1"/>
  <c r="Q51" i="12"/>
  <c r="Q50" i="12" s="1"/>
  <c r="V51" i="12"/>
  <c r="V50" i="12" s="1"/>
  <c r="G56" i="12"/>
  <c r="I56" i="12"/>
  <c r="K56" i="12"/>
  <c r="M56" i="12"/>
  <c r="O56" i="12"/>
  <c r="Q56" i="12"/>
  <c r="V56" i="12"/>
  <c r="G58" i="12"/>
  <c r="I58" i="12"/>
  <c r="K58" i="12"/>
  <c r="M58" i="12"/>
  <c r="O58" i="12"/>
  <c r="Q58" i="12"/>
  <c r="V58" i="12"/>
  <c r="G62" i="12"/>
  <c r="I62" i="12"/>
  <c r="K62" i="12"/>
  <c r="M62" i="12"/>
  <c r="O62" i="12"/>
  <c r="Q62" i="12"/>
  <c r="V62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G50" i="12" s="1"/>
  <c r="I69" i="12"/>
  <c r="I50" i="12" s="1"/>
  <c r="K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Q73" i="12"/>
  <c r="G74" i="12"/>
  <c r="I74" i="12"/>
  <c r="K74" i="12"/>
  <c r="M74" i="12"/>
  <c r="O74" i="12"/>
  <c r="Q74" i="12"/>
  <c r="V74" i="12"/>
  <c r="V73" i="12" s="1"/>
  <c r="G76" i="12"/>
  <c r="I76" i="12"/>
  <c r="K76" i="12"/>
  <c r="M76" i="12"/>
  <c r="O76" i="12"/>
  <c r="Q76" i="12"/>
  <c r="V76" i="12"/>
  <c r="G77" i="12"/>
  <c r="G73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0" i="12"/>
  <c r="M80" i="12" s="1"/>
  <c r="I80" i="12"/>
  <c r="I73" i="12" s="1"/>
  <c r="K80" i="12"/>
  <c r="K73" i="12" s="1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O73" i="12" s="1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6" i="12"/>
  <c r="G85" i="12" s="1"/>
  <c r="I86" i="12"/>
  <c r="I85" i="12" s="1"/>
  <c r="K86" i="12"/>
  <c r="K85" i="12" s="1"/>
  <c r="M86" i="12"/>
  <c r="M85" i="12" s="1"/>
  <c r="O86" i="12"/>
  <c r="O85" i="12" s="1"/>
  <c r="Q86" i="12"/>
  <c r="Q85" i="12" s="1"/>
  <c r="V86" i="12"/>
  <c r="V85" i="12" s="1"/>
  <c r="G87" i="12"/>
  <c r="M87" i="12" s="1"/>
  <c r="I87" i="12"/>
  <c r="K87" i="12"/>
  <c r="O87" i="12"/>
  <c r="Q87" i="12"/>
  <c r="V87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I95" i="12"/>
  <c r="K95" i="12"/>
  <c r="M95" i="12"/>
  <c r="O95" i="12"/>
  <c r="Q95" i="12"/>
  <c r="V95" i="12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I103" i="12"/>
  <c r="K103" i="12"/>
  <c r="O103" i="12"/>
  <c r="Q103" i="12"/>
  <c r="V103" i="12"/>
  <c r="G104" i="12"/>
  <c r="M104" i="12" s="1"/>
  <c r="M103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9" i="12"/>
  <c r="I109" i="12"/>
  <c r="K109" i="12"/>
  <c r="G110" i="12"/>
  <c r="I110" i="12"/>
  <c r="K110" i="12"/>
  <c r="M110" i="12"/>
  <c r="M109" i="12" s="1"/>
  <c r="O110" i="12"/>
  <c r="O109" i="12" s="1"/>
  <c r="Q110" i="12"/>
  <c r="Q109" i="12" s="1"/>
  <c r="V110" i="12"/>
  <c r="V109" i="12" s="1"/>
  <c r="G111" i="12"/>
  <c r="I111" i="12"/>
  <c r="K111" i="12"/>
  <c r="M111" i="12"/>
  <c r="O111" i="12"/>
  <c r="Q111" i="12"/>
  <c r="V111" i="12"/>
  <c r="G119" i="12"/>
  <c r="G118" i="12" s="1"/>
  <c r="I119" i="12"/>
  <c r="I118" i="12" s="1"/>
  <c r="K119" i="12"/>
  <c r="K118" i="12" s="1"/>
  <c r="M119" i="12"/>
  <c r="M118" i="12" s="1"/>
  <c r="O119" i="12"/>
  <c r="O118" i="12" s="1"/>
  <c r="Q119" i="12"/>
  <c r="Q118" i="12" s="1"/>
  <c r="V119" i="12"/>
  <c r="V118" i="12" s="1"/>
  <c r="G120" i="12"/>
  <c r="I120" i="12"/>
  <c r="K120" i="12"/>
  <c r="M120" i="12"/>
  <c r="O120" i="12"/>
  <c r="Q120" i="12"/>
  <c r="V120" i="12"/>
  <c r="G122" i="12"/>
  <c r="G121" i="12" s="1"/>
  <c r="I122" i="12"/>
  <c r="I121" i="12" s="1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I124" i="12"/>
  <c r="K124" i="12"/>
  <c r="K121" i="12" s="1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O121" i="12" s="1"/>
  <c r="Q126" i="12"/>
  <c r="Q121" i="12" s="1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V121" i="12" s="1"/>
  <c r="G129" i="12"/>
  <c r="M129" i="12" s="1"/>
  <c r="I129" i="12"/>
  <c r="K129" i="12"/>
  <c r="O129" i="12"/>
  <c r="Q129" i="12"/>
  <c r="V129" i="12"/>
  <c r="AE131" i="12"/>
  <c r="I20" i="1"/>
  <c r="I19" i="1"/>
  <c r="I18" i="1"/>
  <c r="I17" i="1"/>
  <c r="I16" i="1"/>
  <c r="H41" i="1"/>
  <c r="I41" i="1" s="1"/>
  <c r="J62" i="1" l="1"/>
  <c r="J53" i="1"/>
  <c r="J52" i="1"/>
  <c r="J59" i="1"/>
  <c r="J58" i="1"/>
  <c r="J54" i="1"/>
  <c r="J56" i="1"/>
  <c r="J61" i="1"/>
  <c r="J60" i="1"/>
  <c r="J51" i="1"/>
  <c r="J49" i="1"/>
  <c r="J50" i="1"/>
  <c r="J57" i="1"/>
  <c r="J55" i="1"/>
  <c r="G26" i="1"/>
  <c r="A26" i="1"/>
  <c r="G23" i="1"/>
  <c r="G28" i="1"/>
  <c r="H39" i="1"/>
  <c r="H42" i="1" s="1"/>
  <c r="M8" i="12"/>
  <c r="G17" i="12"/>
  <c r="G103" i="12"/>
  <c r="AF131" i="12"/>
  <c r="M77" i="12"/>
  <c r="M73" i="12" s="1"/>
  <c r="M122" i="12"/>
  <c r="M121" i="12" s="1"/>
  <c r="M69" i="12"/>
  <c r="M50" i="12" s="1"/>
  <c r="M39" i="12"/>
  <c r="M38" i="12" s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63" i="1" l="1"/>
  <c r="A23" i="1"/>
  <c r="J41" i="1"/>
  <c r="J40" i="1"/>
  <c r="J39" i="1"/>
  <c r="J42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Karel Sojka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<sst xmlns="http://schemas.openxmlformats.org/spreadsheetml/2006/main" count="795" uniqueCount="301">
  <si>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</si>
  <si>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</si>
  <si>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</si>
  <si>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</si>
  <si>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</si>
  <si>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</si>
  <si>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</si>
  <si>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</si>
  <si>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</si>
  <si>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</si>
  <si>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</si>
  <si>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</si>
  <si>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</si>
  <si>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</si>
  <si>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</si>
  <si>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</si>
  <si>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</si>
  <si>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</si>
  <si>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</si>
  <si>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</si>
  <si>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</si>
  <si>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</si>
  <si>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</si>
  <si>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</si>
  <si>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</si>
  <si>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</si>
  <si>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</si>
  <si>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</si>
  <si>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</si>
  <si>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</si>
  <si>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</si>
  <si>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</si>
  <si>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</si>
  <si>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</si>
  <si>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</si>
  <si>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</si>
  <si>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</si>
  <si>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</si>
  <si>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</si>
  <si>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</si>
  <si>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</si>
  <si>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N1</t>
  </si>
  <si>
    <t>Rekonstrukce chodby 2. poschodí</t>
  </si>
  <si>
    <t>01</t>
  </si>
  <si>
    <t>Objekt:</t>
  </si>
  <si>
    <t>Rozpočet:</t>
  </si>
  <si>
    <t>230515</t>
  </si>
  <si>
    <t>SPŠ Purkyňova 97 Brno</t>
  </si>
  <si>
    <t>Stavba</t>
  </si>
  <si>
    <t>Celkem za stavbu</t>
  </si>
  <si>
    <t>CZK</t>
  </si>
  <si>
    <t>Rekapitulace dílů</t>
  </si>
  <si>
    <t>Typ dílu</t>
  </si>
  <si>
    <t>0</t>
  </si>
  <si>
    <t>VRNa ostatní náklady</t>
  </si>
  <si>
    <t>342</t>
  </si>
  <si>
    <t>Sádrokartonové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</si>
  <si>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</si>
  <si>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</si>
  <si>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</si>
  <si>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</si>
  <si>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</si>
  <si>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</si>
  <si>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96</t>
  </si>
  <si>
    <t>Dokončovací konstrukce na pozemních stavbách</t>
  </si>
  <si>
    <t>99</t>
  </si>
  <si>
    <t>Staveništní přesun hmot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</si>
  <si>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</si>
  <si>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</si>
  <si>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</si>
  <si>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</si>
  <si>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</si>
  <si>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</si>
  <si>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</si>
  <si>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</si>
  <si>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</si>
  <si>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</si>
  <si>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</si>
  <si>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</si>
  <si>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</si>
  <si>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</si>
  <si>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</si>
  <si>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</si>
  <si>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</si>
  <si>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</si>
  <si>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</si>
  <si>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</si>
  <si>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</si>
  <si>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</si>
  <si>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</si>
  <si>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</si>
  <si>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</si>
  <si>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</si>
  <si>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</si>
  <si>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</si>
  <si>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</si>
  <si>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</si>
  <si>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</si>
  <si>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</si>
  <si>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</si>
  <si>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</si>
  <si>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</si>
  <si>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</si>
  <si>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</si>
  <si>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</si>
  <si>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</si>
  <si>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</si>
  <si>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</si>
  <si>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</si>
  <si>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</si>
  <si>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</si>
  <si>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</si>
  <si>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1-01</t>
  </si>
  <si>
    <t>Zařízení staveniště</t>
  </si>
  <si>
    <t>soubor</t>
  </si>
  <si>
    <t>Vlastní</t>
  </si>
  <si>
    <t>Indiv</t>
  </si>
  <si>
    <t>Práce</t>
  </si>
  <si>
    <t>Běžná</t>
  </si>
  <si>
    <t>POL1_1</t>
  </si>
  <si>
    <t>1-02</t>
  </si>
  <si>
    <t>Provoz investora</t>
  </si>
  <si>
    <t>342266111RU7</t>
  </si>
  <si>
    <t>Obklad stěn sádrokartonem na ocelovou konstrukci desky standard tl. 12,5 mm, bez izolace</t>
  </si>
  <si>
    <t>m2</t>
  </si>
  <si>
    <t>RTS 23/ I</t>
  </si>
  <si>
    <t>POL1_</t>
  </si>
  <si>
    <t>2,9*46,35*2</t>
  </si>
  <si>
    <t>VV</t>
  </si>
  <si>
    <t>-2,02*(2,393*12+4,973+4,073+5,32)</t>
  </si>
  <si>
    <t>342-01</t>
  </si>
  <si>
    <t>Impregnace SDK desek</t>
  </si>
  <si>
    <t>0,63*(2,393*12+4,973+4,073+5,32)</t>
  </si>
  <si>
    <t>610991111R00</t>
  </si>
  <si>
    <t>Zakrývání výplní vnitřních otvorů</t>
  </si>
  <si>
    <t>0,9*1,97*16</t>
  </si>
  <si>
    <t>0,8*1,97*2</t>
  </si>
  <si>
    <t>0,6*1,97</t>
  </si>
  <si>
    <t>1,8*1,97*2</t>
  </si>
  <si>
    <t>612403380R00</t>
  </si>
  <si>
    <t>Hrubá výplň rýh ve stěnách do 3x3 cm maltou ze SMS</t>
  </si>
  <si>
    <t>m</t>
  </si>
  <si>
    <t>612403385R00</t>
  </si>
  <si>
    <t>Hrubá výplň rýh ve stěnách do 10x5 cm maltou z SMS</t>
  </si>
  <si>
    <t>612421637R00</t>
  </si>
  <si>
    <t>Omítka vnitřní zdiva, MVC, štuková</t>
  </si>
  <si>
    <t xml:space="preserve">po otlučeném obkladu : </t>
  </si>
  <si>
    <t>1,4</t>
  </si>
  <si>
    <t>612473186R00</t>
  </si>
  <si>
    <t>Příplatek za zabudované rohovníky, stěny</t>
  </si>
  <si>
    <t>632417104RT1</t>
  </si>
  <si>
    <t>Potěr samonivelační ručně tl. 4 mm  (interiér), + (penetrace)</t>
  </si>
  <si>
    <t>632441491R00</t>
  </si>
  <si>
    <t>Broušení potěrů</t>
  </si>
  <si>
    <t>941955001R00</t>
  </si>
  <si>
    <t>Lešení lehké pomocné, výška podlahy do 1,2 m</t>
  </si>
  <si>
    <t xml:space="preserve">podhled : </t>
  </si>
  <si>
    <t>120,51</t>
  </si>
  <si>
    <t xml:space="preserve">sdk stěny : </t>
  </si>
  <si>
    <t>2,9*46,35*2*0,3</t>
  </si>
  <si>
    <t>952901111R00</t>
  </si>
  <si>
    <t>Vyčištění budov o výšce podlaží do 4 m</t>
  </si>
  <si>
    <t>952902110R00</t>
  </si>
  <si>
    <t>Čištění zametáním v místnostech a chodbách</t>
  </si>
  <si>
    <t>965048515R00</t>
  </si>
  <si>
    <t>Broušení betonových povrchů do tl. 5 mm</t>
  </si>
  <si>
    <t>968061125R00</t>
  </si>
  <si>
    <t>Vyvěšení dřevěných dveřních křídel pl. do 2 m2</t>
  </si>
  <si>
    <t>kus</t>
  </si>
  <si>
    <t>978013191R00</t>
  </si>
  <si>
    <t>Otlučení omítek vnitřních stěn v rozsahu do 100 %</t>
  </si>
  <si>
    <t>2*0,7</t>
  </si>
  <si>
    <t>978059531R00</t>
  </si>
  <si>
    <t>Odsekání vnitřních obkladů stěn nad 2 m2</t>
  </si>
  <si>
    <t>96-02</t>
  </si>
  <si>
    <t>Zaplachtování vstupních dveří dvoukřídkových do rekonstruovaných prostor</t>
  </si>
  <si>
    <t>999281151R00</t>
  </si>
  <si>
    <t>Přesun hmot pro opravy a údržbu do v. 25 m,nošením</t>
  </si>
  <si>
    <t>t</t>
  </si>
  <si>
    <t>Přesun hmot</t>
  </si>
  <si>
    <t>POL7_</t>
  </si>
  <si>
    <t>766-01</t>
  </si>
  <si>
    <t>Montáž obložení stěn aku. obklady</t>
  </si>
  <si>
    <t>2,65*(2,393*12+4,973+4,073+5,32)</t>
  </si>
  <si>
    <t>-0,9*1,97*16</t>
  </si>
  <si>
    <t>-0,8*1,97*2</t>
  </si>
  <si>
    <t>-0,6*1,97</t>
  </si>
  <si>
    <t>766-02</t>
  </si>
  <si>
    <t>Dodávka akustického obkladu -panel 3D filc 2650 x 300 x 20 mm dub</t>
  </si>
  <si>
    <t>81,46*1,15</t>
  </si>
  <si>
    <t>766-03</t>
  </si>
  <si>
    <t>D+M špalety - přidaná dubová lamela včetně úpravy fabionu kolem dveří</t>
  </si>
  <si>
    <t>(0,9+1,97*2)*16</t>
  </si>
  <si>
    <t>(0,8+1,97*2)*2</t>
  </si>
  <si>
    <t>(0,6+1,97)</t>
  </si>
  <si>
    <t>766-04</t>
  </si>
  <si>
    <t>Zdrsnění a odmaštění keramických panelů v místě nalepení aku obkladů</t>
  </si>
  <si>
    <t>2,02*(2,393*12+4,973+4,073+5,32)</t>
  </si>
  <si>
    <t>-0,9*2,02*16</t>
  </si>
  <si>
    <t>-0,8*2,02*2</t>
  </si>
  <si>
    <t>-0,6*2,02</t>
  </si>
  <si>
    <t>766-01/T</t>
  </si>
  <si>
    <t>1/T D+M dveří HPL fólie 900/1970 mm do stávající zárubně, kompletní provedení dle výpisu prvků</t>
  </si>
  <si>
    <t>Specifikace</t>
  </si>
  <si>
    <t>POL3_0</t>
  </si>
  <si>
    <t>766-02/T</t>
  </si>
  <si>
    <t>2/T D+M dveří HPL fólie 900/1970 mm do stávající zárubně, kompletní provedení dle výpisu prvků</t>
  </si>
  <si>
    <t>766-03/T</t>
  </si>
  <si>
    <t>3/T D+M dveří HPL fólie 800/1970 mm do stávající zárubně, kompletní provedení dle výpisu prvků</t>
  </si>
  <si>
    <t>766-04/T</t>
  </si>
  <si>
    <t>4/T D+M dveří HPL fólie 800/1970 mm do stávající zárubně, kompletní provedení dle výpisu prvků</t>
  </si>
  <si>
    <t>766-05/T</t>
  </si>
  <si>
    <t>5/T D+M dveří HPL fólie 600/1970 mm do stávající zárubně, kompletní provedení dle výpisu prvků</t>
  </si>
  <si>
    <t>998766203R00</t>
  </si>
  <si>
    <t>Přesun hmot pro truhlářské konstr., výšky do 24 m</t>
  </si>
  <si>
    <t>767581802R00</t>
  </si>
  <si>
    <t>Demontáž podhledů - lamel</t>
  </si>
  <si>
    <t>POL1_7</t>
  </si>
  <si>
    <t>2,6*46,35</t>
  </si>
  <si>
    <t>767582800R00</t>
  </si>
  <si>
    <t>Demontáž podhledů - roštů</t>
  </si>
  <si>
    <t>767130001</t>
  </si>
  <si>
    <t>Montáž podhledu akustického včetně roštu</t>
  </si>
  <si>
    <t>2,5*46,35</t>
  </si>
  <si>
    <t>767130002</t>
  </si>
  <si>
    <t>Dodávka podhledu akustického včetně roštu</t>
  </si>
  <si>
    <t>767-01/Z</t>
  </si>
  <si>
    <t>1/Z D+M uzamykatelná SDK dvířka el.rozvaděče 650*1250 mm,včetně obroušení a nátěru stáv. rámu, kompletní provedení dle výpisu prvků</t>
  </si>
  <si>
    <t>767-02/Z</t>
  </si>
  <si>
    <t>2/Z D+M uzamykatelná SDK dvířka el.rozvaděče 250*250 mm,včetně obroušení a nátěru stáv. rámu, kompletní provedení dle výpisu prvků</t>
  </si>
  <si>
    <t>767-03/Z</t>
  </si>
  <si>
    <t>3/Z D+M uzamykatelná SDK dvířka el.rozvaděče 350*450 mm,včetně obroušení a nátěru stáv. rámu, kompletní provedení dle výpisu prvků</t>
  </si>
  <si>
    <t>767-04/Z</t>
  </si>
  <si>
    <t>4/Z D+M tenkostěnný profil L 15*15*1,5 mm kompletní provedení dle výpisu prvků</t>
  </si>
  <si>
    <t>998767203R00</t>
  </si>
  <si>
    <t>Přesun hmot pro zámečnické konstr., výšky do 24 m</t>
  </si>
  <si>
    <t>776401800R00</t>
  </si>
  <si>
    <t>Demontáž soklíků nebo lišt, pryžových nebo z PVC</t>
  </si>
  <si>
    <t>776421100RU1</t>
  </si>
  <si>
    <t>Lepení podlahových soklíků z PVC a vinylu včetně dodávky soklíku PVC</t>
  </si>
  <si>
    <t>46,35*2+2,6*2</t>
  </si>
  <si>
    <t>-1,8*2</t>
  </si>
  <si>
    <t>-0,9*16</t>
  </si>
  <si>
    <t>-0,8*2</t>
  </si>
  <si>
    <t>-0,6</t>
  </si>
  <si>
    <t>776511820RT1</t>
  </si>
  <si>
    <t>Odstranění PVC a koberců lepených s podložkou z ploch nad 20 m2</t>
  </si>
  <si>
    <t>776521100RT1</t>
  </si>
  <si>
    <t>Lepení povlak.podlah z pásů PVC PVC ve specifikaci</t>
  </si>
  <si>
    <t>776981113R00</t>
  </si>
  <si>
    <t>Lišta hliníková přechodová, různá výška krytin</t>
  </si>
  <si>
    <t>0,9*16</t>
  </si>
  <si>
    <t>0,8*2</t>
  </si>
  <si>
    <t>0,6</t>
  </si>
  <si>
    <t>1,8*2</t>
  </si>
  <si>
    <t>284122731</t>
  </si>
  <si>
    <t>Dodávka -podlahovina PVC</t>
  </si>
  <si>
    <t>120,51*1,12</t>
  </si>
  <si>
    <t>998776203R00</t>
  </si>
  <si>
    <t>Přesun hmot pro podlahy povlakové, výšky do 24 m</t>
  </si>
  <si>
    <t>783201821R01</t>
  </si>
  <si>
    <t>Odstranění nátěrů z kovových konstrukcí -obroušení odmaštění očištění</t>
  </si>
  <si>
    <t>783225100R01</t>
  </si>
  <si>
    <t>Nátěr syntetický kovových konstrukcí 1x + 2x email</t>
  </si>
  <si>
    <t>0,35*(0,9+1,97*2)*16</t>
  </si>
  <si>
    <t>0,35*(0,8+1,97*2)*2</t>
  </si>
  <si>
    <t>0,35*(0,6+1,97*2)</t>
  </si>
  <si>
    <t>784191101R00</t>
  </si>
  <si>
    <t>Penetrace podkladu univerzální</t>
  </si>
  <si>
    <t>784195112R00</t>
  </si>
  <si>
    <t>Malba tekutá otěruvzdorná, bílá, 2 x</t>
  </si>
  <si>
    <t xml:space="preserve">boční stěny chodby zdivo : </t>
  </si>
  <si>
    <t>2,8*2,6*2</t>
  </si>
  <si>
    <t>-1,8*1,97*2</t>
  </si>
  <si>
    <t>-2,65*(2,393*12+4,973+4,073+5,32)</t>
  </si>
  <si>
    <t>21-01</t>
  </si>
  <si>
    <t>Elektroinstalace silnoproud viz samostatný rozpočet</t>
  </si>
  <si>
    <t>21-02</t>
  </si>
  <si>
    <t>Elektroinstalace slaboproud viz samostatný rozpočet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</si>
  <si>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</si>
  <si>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</si>
  <si>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</si>
  <si>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</si>
  <si>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</si>
  <si>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</si>
  <si>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</si>
  <si>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</si>
  <si>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</si>
  <si>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</si>
  <si>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</si>
  <si>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</si>
  <si>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</si>
  <si>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</si>
  <si>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979990181R00</t>
  </si>
  <si>
    <t>Poplatek za uložení suti - PVC podlahová krytina, skupina odpadu 200307</t>
  </si>
  <si>
    <t>979093111R00</t>
  </si>
  <si>
    <t>Uložení suti na skládku bez zhutnění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</si>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</sst>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3" borderId="0" xfId="0" applyNumberFormat="1" applyFont="1" applyFill="1" applyBorder="1" applyAlignment="1" applyProtection="1">
      <alignment vertical="top" shrinkToFit="1"/>
      <protection locked="0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24</v>
      </c>
      <c r="C2" s="112"/>
      <c r="D2" s="113" t="s">
        <v>46</v>
      </c>
      <c r="E2" s="114" t="s">
        <v>47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44</v>
      </c>
      <c r="C3" s="112"/>
      <c r="D3" s="118" t="s">
        <v>43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5">
      <c r="A4" s="110">
        <v>620</v>
      </c>
      <c r="B4" s="122" t="s">
        <v>45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5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SUMIF(F49:F62,A16,I49:I62)+SUMIF(F49:F62,"PSU",I49:I62)</f>
        <v>0</v>
      </c>
      <c r="J16" s="84"/>
    </row>
    <row r="17" spans="1:10" ht="23.25" customHeight="1" x14ac:dyDescent="0.25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SUMIF(F49:F62,A17,I49:I62)</f>
        <v>0</v>
      </c>
      <c r="J17" s="84"/>
    </row>
    <row r="18" spans="1:10" ht="23.25" customHeight="1" x14ac:dyDescent="0.25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SUMIF(F49:F62,A18,I49:I62)</f>
        <v>0</v>
      </c>
      <c r="J18" s="84"/>
    </row>
    <row r="19" spans="1:10" ht="23.25" customHeight="1" x14ac:dyDescent="0.25">
      <c r="A19" s="195" t="s">
        <v>82</v>
      </c>
      <c r="B19" s="38" t="s">
        <v>29</v>
      </c>
      <c r="C19" s="62"/>
      <c r="D19" s="63"/>
      <c r="E19" s="82"/>
      <c r="F19" s="83"/>
      <c r="G19" s="82"/>
      <c r="H19" s="83"/>
      <c r="I19" s="82">
        <f>SUMIF(F49:F62,A19,I49:I62)</f>
        <v>0</v>
      </c>
      <c r="J19" s="84"/>
    </row>
    <row r="20" spans="1:10" ht="23.25" customHeight="1" x14ac:dyDescent="0.25">
      <c r="A20" s="195" t="s">
        <v>83</v>
      </c>
      <c r="B20" s="38" t="s">
        <v>30</v>
      </c>
      <c r="C20" s="62"/>
      <c r="D20" s="63"/>
      <c r="E20" s="82"/>
      <c r="F20" s="83"/>
      <c r="G20" s="82"/>
      <c r="H20" s="83"/>
      <c r="I20" s="82">
        <f>SUMIF(F49:F62,A20,I49:I62)</f>
        <v>0</v>
      </c>
      <c r="J20" s="84"/>
    </row>
    <row r="21" spans="1:10" ht="23.25" customHeight="1" x14ac:dyDescent="0.25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4" t="s">
        <v>37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48</v>
      </c>
      <c r="C39" s="146"/>
      <c r="D39" s="146"/>
      <c r="E39" s="146"/>
      <c r="F39" s="147">
        <f>'01 N1 Pol'!AE131</f>
        <v>0</v>
      </c>
      <c r="G39" s="148">
        <f>'01 N1 Pol'!AF131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hidden="1" customHeight="1" x14ac:dyDescent="0.25">
      <c r="A40" s="135">
        <v>2</v>
      </c>
      <c r="B40" s="151" t="s">
        <v>43</v>
      </c>
      <c r="C40" s="152" t="s">
        <v>42</v>
      </c>
      <c r="D40" s="152"/>
      <c r="E40" s="152"/>
      <c r="F40" s="153">
        <f>'01 N1 Pol'!AE131</f>
        <v>0</v>
      </c>
      <c r="G40" s="154">
        <f>'01 N1 Pol'!AF131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hidden="1" customHeight="1" x14ac:dyDescent="0.25">
      <c r="A41" s="135">
        <v>3</v>
      </c>
      <c r="B41" s="156" t="s">
        <v>41</v>
      </c>
      <c r="C41" s="146" t="s">
        <v>42</v>
      </c>
      <c r="D41" s="146"/>
      <c r="E41" s="146"/>
      <c r="F41" s="157">
        <f>'01 N1 Pol'!AE131</f>
        <v>0</v>
      </c>
      <c r="G41" s="149">
        <f>'01 N1 Pol'!AF131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hidden="1" customHeight="1" x14ac:dyDescent="0.25">
      <c r="A42" s="135"/>
      <c r="B42" s="158" t="s">
        <v>49</v>
      </c>
      <c r="C42" s="159"/>
      <c r="D42" s="159"/>
      <c r="E42" s="160"/>
      <c r="F42" s="161">
        <f>SUMIF(A39:A41,"=1",F39:F41)</f>
        <v>0</v>
      </c>
      <c r="G42" s="162">
        <f>SUMIF(A39:A41,"=1",G39:G41)</f>
        <v>0</v>
      </c>
      <c r="H42" s="162">
        <f>SUMIF(A39:A41,"=1",H39:H41)</f>
        <v>0</v>
      </c>
      <c r="I42" s="162">
        <f>SUMIF(A39:A41,"=1",I39:I41)</f>
        <v>0</v>
      </c>
      <c r="J42" s="163">
        <f>SUMIF(A39:A41,"=1",J39:J41)</f>
        <v>0</v>
      </c>
    </row>
    <row r="46" spans="1:10" ht="15.6" x14ac:dyDescent="0.3">
      <c r="B46" s="174" t="s">
        <v>51</v>
      </c>
    </row>
    <row r="48" spans="1:10" ht="25.5" customHeight="1" x14ac:dyDescent="0.25">
      <c r="A48" s="176"/>
      <c r="B48" s="179" t="s">
        <v>18</v>
      </c>
      <c r="C48" s="179" t="s">
        <v>6</v>
      </c>
      <c r="D48" s="180"/>
      <c r="E48" s="180"/>
      <c r="F48" s="181" t="s">
        <v>52</v>
      </c>
      <c r="G48" s="181"/>
      <c r="H48" s="181"/>
      <c r="I48" s="181" t="s">
        <v>31</v>
      </c>
      <c r="J48" s="181" t="s">
        <v>0</v>
      </c>
    </row>
    <row r="49" spans="1:10" ht="36.75" customHeight="1" x14ac:dyDescent="0.25">
      <c r="A49" s="177"/>
      <c r="B49" s="182" t="s">
        <v>53</v>
      </c>
      <c r="C49" s="183" t="s">
        <v>54</v>
      </c>
      <c r="D49" s="184"/>
      <c r="E49" s="184"/>
      <c r="F49" s="191" t="s">
        <v>26</v>
      </c>
      <c r="G49" s="192"/>
      <c r="H49" s="192"/>
      <c r="I49" s="192">
        <f>'01 N1 Pol'!G8</f>
        <v>0</v>
      </c>
      <c r="J49" s="188" t="str">
        <f>IF(I63=0,"",I49/I63*100)</f>
        <v/>
      </c>
    </row>
    <row r="50" spans="1:10" ht="36.75" customHeight="1" x14ac:dyDescent="0.25">
      <c r="A50" s="177"/>
      <c r="B50" s="182" t="s">
        <v>55</v>
      </c>
      <c r="C50" s="183" t="s">
        <v>56</v>
      </c>
      <c r="D50" s="184"/>
      <c r="E50" s="184"/>
      <c r="F50" s="191" t="s">
        <v>26</v>
      </c>
      <c r="G50" s="192"/>
      <c r="H50" s="192"/>
      <c r="I50" s="192">
        <f>'01 N1 Pol'!G11</f>
        <v>0</v>
      </c>
      <c r="J50" s="188" t="str">
        <f>IF(I63=0,"",I50/I63*100)</f>
        <v/>
      </c>
    </row>
    <row r="51" spans="1:10" ht="36.75" customHeight="1" x14ac:dyDescent="0.25">
      <c r="A51" s="177"/>
      <c r="B51" s="182" t="s">
        <v>57</v>
      </c>
      <c r="C51" s="183" t="s">
        <v>58</v>
      </c>
      <c r="D51" s="184"/>
      <c r="E51" s="184"/>
      <c r="F51" s="191" t="s">
        <v>26</v>
      </c>
      <c r="G51" s="192"/>
      <c r="H51" s="192"/>
      <c r="I51" s="192">
        <f>'01 N1 Pol'!G17</f>
        <v>0</v>
      </c>
      <c r="J51" s="188" t="str">
        <f>IF(I63=0,"",I51/I63*100)</f>
        <v/>
      </c>
    </row>
    <row r="52" spans="1:10" ht="36.75" customHeight="1" x14ac:dyDescent="0.25">
      <c r="A52" s="177"/>
      <c r="B52" s="182" t="s">
        <v>59</v>
      </c>
      <c r="C52" s="183" t="s">
        <v>60</v>
      </c>
      <c r="D52" s="184"/>
      <c r="E52" s="184"/>
      <c r="F52" s="191" t="s">
        <v>26</v>
      </c>
      <c r="G52" s="192"/>
      <c r="H52" s="192"/>
      <c r="I52" s="192">
        <f>'01 N1 Pol'!G29</f>
        <v>0</v>
      </c>
      <c r="J52" s="188" t="str">
        <f>IF(I63=0,"",I52/I63*100)</f>
        <v/>
      </c>
    </row>
    <row r="53" spans="1:10" ht="36.75" customHeight="1" x14ac:dyDescent="0.25">
      <c r="A53" s="177"/>
      <c r="B53" s="182" t="s">
        <v>61</v>
      </c>
      <c r="C53" s="183" t="s">
        <v>62</v>
      </c>
      <c r="D53" s="184"/>
      <c r="E53" s="184"/>
      <c r="F53" s="191" t="s">
        <v>26</v>
      </c>
      <c r="G53" s="192"/>
      <c r="H53" s="192"/>
      <c r="I53" s="192">
        <f>'01 N1 Pol'!G32</f>
        <v>0</v>
      </c>
      <c r="J53" s="188" t="str">
        <f>IF(I63=0,"",I53/I63*100)</f>
        <v/>
      </c>
    </row>
    <row r="54" spans="1:10" ht="36.75" customHeight="1" x14ac:dyDescent="0.25">
      <c r="A54" s="177"/>
      <c r="B54" s="182" t="s">
        <v>63</v>
      </c>
      <c r="C54" s="183" t="s">
        <v>64</v>
      </c>
      <c r="D54" s="184"/>
      <c r="E54" s="184"/>
      <c r="F54" s="191" t="s">
        <v>26</v>
      </c>
      <c r="G54" s="192"/>
      <c r="H54" s="192"/>
      <c r="I54" s="192">
        <f>'01 N1 Pol'!G38</f>
        <v>0</v>
      </c>
      <c r="J54" s="188" t="str">
        <f>IF(I63=0,"",I54/I63*100)</f>
        <v/>
      </c>
    </row>
    <row r="55" spans="1:10" ht="36.75" customHeight="1" x14ac:dyDescent="0.25">
      <c r="A55" s="177"/>
      <c r="B55" s="182" t="s">
        <v>65</v>
      </c>
      <c r="C55" s="183" t="s">
        <v>66</v>
      </c>
      <c r="D55" s="184"/>
      <c r="E55" s="184"/>
      <c r="F55" s="191" t="s">
        <v>26</v>
      </c>
      <c r="G55" s="192"/>
      <c r="H55" s="192"/>
      <c r="I55" s="192">
        <f>'01 N1 Pol'!G48</f>
        <v>0</v>
      </c>
      <c r="J55" s="188" t="str">
        <f>IF(I63=0,"",I55/I63*100)</f>
        <v/>
      </c>
    </row>
    <row r="56" spans="1:10" ht="36.75" customHeight="1" x14ac:dyDescent="0.25">
      <c r="A56" s="177"/>
      <c r="B56" s="182" t="s">
        <v>67</v>
      </c>
      <c r="C56" s="183" t="s">
        <v>68</v>
      </c>
      <c r="D56" s="184"/>
      <c r="E56" s="184"/>
      <c r="F56" s="191" t="s">
        <v>27</v>
      </c>
      <c r="G56" s="192"/>
      <c r="H56" s="192"/>
      <c r="I56" s="192">
        <f>'01 N1 Pol'!G50</f>
        <v>0</v>
      </c>
      <c r="J56" s="188" t="str">
        <f>IF(I63=0,"",I56/I63*100)</f>
        <v/>
      </c>
    </row>
    <row r="57" spans="1:10" ht="36.75" customHeight="1" x14ac:dyDescent="0.25">
      <c r="A57" s="177"/>
      <c r="B57" s="182" t="s">
        <v>69</v>
      </c>
      <c r="C57" s="183" t="s">
        <v>70</v>
      </c>
      <c r="D57" s="184"/>
      <c r="E57" s="184"/>
      <c r="F57" s="191" t="s">
        <v>27</v>
      </c>
      <c r="G57" s="192"/>
      <c r="H57" s="192"/>
      <c r="I57" s="192">
        <f>'01 N1 Pol'!G73</f>
        <v>0</v>
      </c>
      <c r="J57" s="188" t="str">
        <f>IF(I63=0,"",I57/I63*100)</f>
        <v/>
      </c>
    </row>
    <row r="58" spans="1:10" ht="36.75" customHeight="1" x14ac:dyDescent="0.25">
      <c r="A58" s="177"/>
      <c r="B58" s="182" t="s">
        <v>71</v>
      </c>
      <c r="C58" s="183" t="s">
        <v>72</v>
      </c>
      <c r="D58" s="184"/>
      <c r="E58" s="184"/>
      <c r="F58" s="191" t="s">
        <v>27</v>
      </c>
      <c r="G58" s="192"/>
      <c r="H58" s="192"/>
      <c r="I58" s="192">
        <f>'01 N1 Pol'!G85</f>
        <v>0</v>
      </c>
      <c r="J58" s="188" t="str">
        <f>IF(I63=0,"",I58/I63*100)</f>
        <v/>
      </c>
    </row>
    <row r="59" spans="1:10" ht="36.75" customHeight="1" x14ac:dyDescent="0.25">
      <c r="A59" s="177"/>
      <c r="B59" s="182" t="s">
        <v>73</v>
      </c>
      <c r="C59" s="183" t="s">
        <v>74</v>
      </c>
      <c r="D59" s="184"/>
      <c r="E59" s="184"/>
      <c r="F59" s="191" t="s">
        <v>27</v>
      </c>
      <c r="G59" s="192"/>
      <c r="H59" s="192"/>
      <c r="I59" s="192">
        <f>'01 N1 Pol'!G103</f>
        <v>0</v>
      </c>
      <c r="J59" s="188" t="str">
        <f>IF(I63=0,"",I59/I63*100)</f>
        <v/>
      </c>
    </row>
    <row r="60" spans="1:10" ht="36.75" customHeight="1" x14ac:dyDescent="0.25">
      <c r="A60" s="177"/>
      <c r="B60" s="182" t="s">
        <v>75</v>
      </c>
      <c r="C60" s="183" t="s">
        <v>76</v>
      </c>
      <c r="D60" s="184"/>
      <c r="E60" s="184"/>
      <c r="F60" s="191" t="s">
        <v>27</v>
      </c>
      <c r="G60" s="192"/>
      <c r="H60" s="192"/>
      <c r="I60" s="192">
        <f>'01 N1 Pol'!G109</f>
        <v>0</v>
      </c>
      <c r="J60" s="188" t="str">
        <f>IF(I63=0,"",I60/I63*100)</f>
        <v/>
      </c>
    </row>
    <row r="61" spans="1:10" ht="36.75" customHeight="1" x14ac:dyDescent="0.25">
      <c r="A61" s="177"/>
      <c r="B61" s="182" t="s">
        <v>77</v>
      </c>
      <c r="C61" s="183" t="s">
        <v>78</v>
      </c>
      <c r="D61" s="184"/>
      <c r="E61" s="184"/>
      <c r="F61" s="191" t="s">
        <v>28</v>
      </c>
      <c r="G61" s="192"/>
      <c r="H61" s="192"/>
      <c r="I61" s="192">
        <f>'01 N1 Pol'!G118</f>
        <v>0</v>
      </c>
      <c r="J61" s="188" t="str">
        <f>IF(I63=0,"",I61/I63*100)</f>
        <v/>
      </c>
    </row>
    <row r="62" spans="1:10" ht="36.75" customHeight="1" x14ac:dyDescent="0.25">
      <c r="A62" s="177"/>
      <c r="B62" s="182" t="s">
        <v>79</v>
      </c>
      <c r="C62" s="183" t="s">
        <v>80</v>
      </c>
      <c r="D62" s="184"/>
      <c r="E62" s="184"/>
      <c r="F62" s="191" t="s">
        <v>81</v>
      </c>
      <c r="G62" s="192"/>
      <c r="H62" s="192"/>
      <c r="I62" s="192">
        <f>'01 N1 Pol'!G121</f>
        <v>0</v>
      </c>
      <c r="J62" s="188" t="str">
        <f>IF(I63=0,"",I62/I63*100)</f>
        <v/>
      </c>
    </row>
    <row r="63" spans="1:10" ht="25.5" customHeight="1" x14ac:dyDescent="0.25">
      <c r="A63" s="178"/>
      <c r="B63" s="185" t="s">
        <v>1</v>
      </c>
      <c r="C63" s="186"/>
      <c r="D63" s="187"/>
      <c r="E63" s="187"/>
      <c r="F63" s="193"/>
      <c r="G63" s="194"/>
      <c r="H63" s="194"/>
      <c r="I63" s="194">
        <f>SUM(I49:I62)</f>
        <v>0</v>
      </c>
      <c r="J63" s="189">
        <f>SUM(J49:J62)</f>
        <v>0</v>
      </c>
    </row>
    <row r="64" spans="1:10" x14ac:dyDescent="0.25">
      <c r="F64" s="134"/>
      <c r="G64" s="134"/>
      <c r="H64" s="134"/>
      <c r="I64" s="134"/>
      <c r="J64" s="190"/>
    </row>
    <row r="65" spans="6:10" x14ac:dyDescent="0.25">
      <c r="F65" s="134"/>
      <c r="G65" s="134"/>
      <c r="H65" s="134"/>
      <c r="I65" s="134"/>
      <c r="J65" s="190"/>
    </row>
    <row r="66" spans="6:10" x14ac:dyDescent="0.25">
      <c r="F66" s="134"/>
      <c r="G66" s="134"/>
      <c r="H66" s="134"/>
      <c r="I66" s="134"/>
      <c r="J66" s="1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7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8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9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10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6" t="s">
        <v>7</v>
      </c>
      <c r="B1" s="196"/>
      <c r="C1" s="196"/>
      <c r="D1" s="196"/>
      <c r="E1" s="196"/>
      <c r="F1" s="196"/>
      <c r="G1" s="196"/>
      <c r="AG1" t="s">
        <v>84</v>
      </c>
    </row>
    <row r="2" spans="1:60" ht="25.05" customHeight="1" x14ac:dyDescent="0.25">
      <c r="A2" s="197" t="s">
        <v>8</v>
      </c>
      <c r="B2" s="49" t="s">
        <v>46</v>
      </c>
      <c r="C2" s="200" t="s">
        <v>47</v>
      </c>
      <c r="D2" s="198"/>
      <c r="E2" s="198"/>
      <c r="F2" s="198"/>
      <c r="G2" s="199"/>
      <c r="AG2" t="s">
        <v>85</v>
      </c>
    </row>
    <row r="3" spans="1:60" ht="25.05" customHeight="1" x14ac:dyDescent="0.25">
      <c r="A3" s="197" t="s">
        <v>9</v>
      </c>
      <c r="B3" s="49" t="s">
        <v>43</v>
      </c>
      <c r="C3" s="200" t="s">
        <v>42</v>
      </c>
      <c r="D3" s="198"/>
      <c r="E3" s="198"/>
      <c r="F3" s="198"/>
      <c r="G3" s="199"/>
      <c r="AC3" s="175" t="s">
        <v>85</v>
      </c>
      <c r="AG3" t="s">
        <v>86</v>
      </c>
    </row>
    <row r="4" spans="1:60" ht="25.05" customHeight="1" x14ac:dyDescent="0.25">
      <c r="A4" s="201" t="s">
        <v>10</v>
      </c>
      <c r="B4" s="202" t="s">
        <v>41</v>
      </c>
      <c r="C4" s="203" t="s">
        <v>42</v>
      </c>
      <c r="D4" s="204"/>
      <c r="E4" s="204"/>
      <c r="F4" s="204"/>
      <c r="G4" s="205"/>
      <c r="AG4" t="s">
        <v>87</v>
      </c>
    </row>
    <row r="5" spans="1:60" x14ac:dyDescent="0.25">
      <c r="D5" s="10"/>
    </row>
    <row r="6" spans="1:60" ht="39.6" x14ac:dyDescent="0.25">
      <c r="A6" s="207" t="s">
        <v>88</v>
      </c>
      <c r="B6" s="209" t="s">
        <v>89</v>
      </c>
      <c r="C6" s="209" t="s">
        <v>90</v>
      </c>
      <c r="D6" s="208" t="s">
        <v>91</v>
      </c>
      <c r="E6" s="207" t="s">
        <v>92</v>
      </c>
      <c r="F6" s="206" t="s">
        <v>93</v>
      </c>
      <c r="G6" s="207" t="s">
        <v>31</v>
      </c>
      <c r="H6" s="210" t="s">
        <v>32</v>
      </c>
      <c r="I6" s="210" t="s">
        <v>94</v>
      </c>
      <c r="J6" s="210" t="s">
        <v>33</v>
      </c>
      <c r="K6" s="210" t="s">
        <v>95</v>
      </c>
      <c r="L6" s="210" t="s">
        <v>96</v>
      </c>
      <c r="M6" s="210" t="s">
        <v>97</v>
      </c>
      <c r="N6" s="210" t="s">
        <v>98</v>
      </c>
      <c r="O6" s="210" t="s">
        <v>99</v>
      </c>
      <c r="P6" s="210" t="s">
        <v>100</v>
      </c>
      <c r="Q6" s="210" t="s">
        <v>101</v>
      </c>
      <c r="R6" s="210" t="s">
        <v>102</v>
      </c>
      <c r="S6" s="210" t="s">
        <v>103</v>
      </c>
      <c r="T6" s="210" t="s">
        <v>104</v>
      </c>
      <c r="U6" s="210" t="s">
        <v>105</v>
      </c>
      <c r="V6" s="210" t="s">
        <v>106</v>
      </c>
      <c r="W6" s="210" t="s">
        <v>107</v>
      </c>
      <c r="X6" s="210" t="s">
        <v>108</v>
      </c>
      <c r="Y6" s="210" t="s">
        <v>109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5">
      <c r="A8" s="238" t="s">
        <v>110</v>
      </c>
      <c r="B8" s="239" t="s">
        <v>53</v>
      </c>
      <c r="C8" s="258" t="s">
        <v>54</v>
      </c>
      <c r="D8" s="240"/>
      <c r="E8" s="241"/>
      <c r="F8" s="242"/>
      <c r="G8" s="243">
        <f>SUMIF(AG9:AG10,"&lt;&gt;NOR",G9:G10)</f>
        <v>0</v>
      </c>
      <c r="H8" s="237"/>
      <c r="I8" s="237">
        <f>SUM(I9:I10)</f>
        <v>0</v>
      </c>
      <c r="J8" s="237"/>
      <c r="K8" s="237">
        <f>SUM(K9:K10)</f>
        <v>0</v>
      </c>
      <c r="L8" s="237"/>
      <c r="M8" s="237">
        <f>SUM(M9:M10)</f>
        <v>0</v>
      </c>
      <c r="N8" s="236"/>
      <c r="O8" s="236">
        <f>SUM(O9:O10)</f>
        <v>0</v>
      </c>
      <c r="P8" s="236"/>
      <c r="Q8" s="236">
        <f>SUM(Q9:Q10)</f>
        <v>0</v>
      </c>
      <c r="R8" s="237"/>
      <c r="S8" s="237"/>
      <c r="T8" s="237"/>
      <c r="U8" s="237"/>
      <c r="V8" s="237">
        <f>SUM(V9:V10)</f>
        <v>0</v>
      </c>
      <c r="W8" s="237"/>
      <c r="X8" s="237"/>
      <c r="Y8" s="237"/>
      <c r="AG8" t="s">
        <v>111</v>
      </c>
    </row>
    <row r="9" spans="1:60" outlineLevel="1" x14ac:dyDescent="0.25">
      <c r="A9" s="251">
        <v>1</v>
      </c>
      <c r="B9" s="252" t="s">
        <v>112</v>
      </c>
      <c r="C9" s="259" t="s">
        <v>113</v>
      </c>
      <c r="D9" s="253" t="s">
        <v>114</v>
      </c>
      <c r="E9" s="254">
        <v>1</v>
      </c>
      <c r="F9" s="255"/>
      <c r="G9" s="256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115</v>
      </c>
      <c r="T9" s="232" t="s">
        <v>116</v>
      </c>
      <c r="U9" s="232">
        <v>0</v>
      </c>
      <c r="V9" s="232">
        <f>ROUND(E9*U9,2)</f>
        <v>0</v>
      </c>
      <c r="W9" s="232"/>
      <c r="X9" s="232" t="s">
        <v>117</v>
      </c>
      <c r="Y9" s="232" t="s">
        <v>118</v>
      </c>
      <c r="Z9" s="211"/>
      <c r="AA9" s="211"/>
      <c r="AB9" s="211"/>
      <c r="AC9" s="211"/>
      <c r="AD9" s="211"/>
      <c r="AE9" s="211"/>
      <c r="AF9" s="211"/>
      <c r="AG9" s="211" t="s">
        <v>119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51">
        <v>2</v>
      </c>
      <c r="B10" s="252" t="s">
        <v>120</v>
      </c>
      <c r="C10" s="259" t="s">
        <v>121</v>
      </c>
      <c r="D10" s="253" t="s">
        <v>114</v>
      </c>
      <c r="E10" s="254">
        <v>1</v>
      </c>
      <c r="F10" s="255"/>
      <c r="G10" s="256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2"/>
      <c r="S10" s="232" t="s">
        <v>115</v>
      </c>
      <c r="T10" s="232" t="s">
        <v>116</v>
      </c>
      <c r="U10" s="232">
        <v>0</v>
      </c>
      <c r="V10" s="232">
        <f>ROUND(E10*U10,2)</f>
        <v>0</v>
      </c>
      <c r="W10" s="232"/>
      <c r="X10" s="232" t="s">
        <v>117</v>
      </c>
      <c r="Y10" s="232" t="s">
        <v>118</v>
      </c>
      <c r="Z10" s="211"/>
      <c r="AA10" s="211"/>
      <c r="AB10" s="211"/>
      <c r="AC10" s="211"/>
      <c r="AD10" s="211"/>
      <c r="AE10" s="211"/>
      <c r="AF10" s="211"/>
      <c r="AG10" s="211" t="s">
        <v>119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x14ac:dyDescent="0.25">
      <c r="A11" s="238" t="s">
        <v>110</v>
      </c>
      <c r="B11" s="239" t="s">
        <v>55</v>
      </c>
      <c r="C11" s="258" t="s">
        <v>56</v>
      </c>
      <c r="D11" s="240"/>
      <c r="E11" s="241"/>
      <c r="F11" s="242"/>
      <c r="G11" s="243">
        <f>SUMIF(AG12:AG16,"&lt;&gt;NOR",G12:G16)</f>
        <v>0</v>
      </c>
      <c r="H11" s="237"/>
      <c r="I11" s="237">
        <f>SUM(I12:I16)</f>
        <v>0</v>
      </c>
      <c r="J11" s="237"/>
      <c r="K11" s="237">
        <f>SUM(K12:K16)</f>
        <v>0</v>
      </c>
      <c r="L11" s="237"/>
      <c r="M11" s="237">
        <f>SUM(M12:M16)</f>
        <v>0</v>
      </c>
      <c r="N11" s="236"/>
      <c r="O11" s="236">
        <f>SUM(O12:O16)</f>
        <v>2.1800000000000002</v>
      </c>
      <c r="P11" s="236"/>
      <c r="Q11" s="236">
        <f>SUM(Q12:Q16)</f>
        <v>0</v>
      </c>
      <c r="R11" s="237"/>
      <c r="S11" s="237"/>
      <c r="T11" s="237"/>
      <c r="U11" s="237"/>
      <c r="V11" s="237">
        <f>SUM(V12:V16)</f>
        <v>139.81</v>
      </c>
      <c r="W11" s="237"/>
      <c r="X11" s="237"/>
      <c r="Y11" s="237"/>
      <c r="AG11" t="s">
        <v>111</v>
      </c>
    </row>
    <row r="12" spans="1:60" ht="20.399999999999999" outlineLevel="1" x14ac:dyDescent="0.25">
      <c r="A12" s="245">
        <v>3</v>
      </c>
      <c r="B12" s="246" t="s">
        <v>122</v>
      </c>
      <c r="C12" s="260" t="s">
        <v>123</v>
      </c>
      <c r="D12" s="247" t="s">
        <v>124</v>
      </c>
      <c r="E12" s="248">
        <v>181.80436</v>
      </c>
      <c r="F12" s="249"/>
      <c r="G12" s="250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1.1990000000000001E-2</v>
      </c>
      <c r="O12" s="231">
        <f>ROUND(E12*N12,2)</f>
        <v>2.1800000000000002</v>
      </c>
      <c r="P12" s="231">
        <v>0</v>
      </c>
      <c r="Q12" s="231">
        <f>ROUND(E12*P12,2)</f>
        <v>0</v>
      </c>
      <c r="R12" s="232"/>
      <c r="S12" s="232" t="s">
        <v>125</v>
      </c>
      <c r="T12" s="232" t="s">
        <v>125</v>
      </c>
      <c r="U12" s="232">
        <v>0.76900000000000002</v>
      </c>
      <c r="V12" s="232">
        <f>ROUND(E12*U12,2)</f>
        <v>139.81</v>
      </c>
      <c r="W12" s="232"/>
      <c r="X12" s="232" t="s">
        <v>117</v>
      </c>
      <c r="Y12" s="232" t="s">
        <v>118</v>
      </c>
      <c r="Z12" s="211"/>
      <c r="AA12" s="211"/>
      <c r="AB12" s="211"/>
      <c r="AC12" s="211"/>
      <c r="AD12" s="211"/>
      <c r="AE12" s="211"/>
      <c r="AF12" s="211"/>
      <c r="AG12" s="211" t="s">
        <v>126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2" x14ac:dyDescent="0.25">
      <c r="A13" s="228"/>
      <c r="B13" s="229"/>
      <c r="C13" s="261" t="s">
        <v>127</v>
      </c>
      <c r="D13" s="234"/>
      <c r="E13" s="235">
        <v>268.83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1"/>
      <c r="AA13" s="211"/>
      <c r="AB13" s="211"/>
      <c r="AC13" s="211"/>
      <c r="AD13" s="211"/>
      <c r="AE13" s="211"/>
      <c r="AF13" s="211"/>
      <c r="AG13" s="211" t="s">
        <v>128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3" x14ac:dyDescent="0.25">
      <c r="A14" s="228"/>
      <c r="B14" s="229"/>
      <c r="C14" s="261" t="s">
        <v>129</v>
      </c>
      <c r="D14" s="234"/>
      <c r="E14" s="235">
        <v>-87.025639999999996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1"/>
      <c r="AA14" s="211"/>
      <c r="AB14" s="211"/>
      <c r="AC14" s="211"/>
      <c r="AD14" s="211"/>
      <c r="AE14" s="211"/>
      <c r="AF14" s="211"/>
      <c r="AG14" s="211" t="s">
        <v>128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45">
        <v>4</v>
      </c>
      <c r="B15" s="246" t="s">
        <v>130</v>
      </c>
      <c r="C15" s="260" t="s">
        <v>131</v>
      </c>
      <c r="D15" s="247" t="s">
        <v>124</v>
      </c>
      <c r="E15" s="248">
        <v>27.141660000000002</v>
      </c>
      <c r="F15" s="249"/>
      <c r="G15" s="250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115</v>
      </c>
      <c r="T15" s="232" t="s">
        <v>116</v>
      </c>
      <c r="U15" s="232">
        <v>0</v>
      </c>
      <c r="V15" s="232">
        <f>ROUND(E15*U15,2)</f>
        <v>0</v>
      </c>
      <c r="W15" s="232"/>
      <c r="X15" s="232" t="s">
        <v>117</v>
      </c>
      <c r="Y15" s="232" t="s">
        <v>118</v>
      </c>
      <c r="Z15" s="211"/>
      <c r="AA15" s="211"/>
      <c r="AB15" s="211"/>
      <c r="AC15" s="211"/>
      <c r="AD15" s="211"/>
      <c r="AE15" s="211"/>
      <c r="AF15" s="211"/>
      <c r="AG15" s="211" t="s">
        <v>126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2" x14ac:dyDescent="0.25">
      <c r="A16" s="228"/>
      <c r="B16" s="229"/>
      <c r="C16" s="261" t="s">
        <v>132</v>
      </c>
      <c r="D16" s="234"/>
      <c r="E16" s="235">
        <v>27.141660000000002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1"/>
      <c r="AA16" s="211"/>
      <c r="AB16" s="211"/>
      <c r="AC16" s="211"/>
      <c r="AD16" s="211"/>
      <c r="AE16" s="211"/>
      <c r="AF16" s="211"/>
      <c r="AG16" s="211" t="s">
        <v>128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5">
      <c r="A17" s="238" t="s">
        <v>110</v>
      </c>
      <c r="B17" s="239" t="s">
        <v>57</v>
      </c>
      <c r="C17" s="258" t="s">
        <v>58</v>
      </c>
      <c r="D17" s="240"/>
      <c r="E17" s="241"/>
      <c r="F17" s="242"/>
      <c r="G17" s="243">
        <f>SUMIF(AG18:AG28,"&lt;&gt;NOR",G18:G28)</f>
        <v>0</v>
      </c>
      <c r="H17" s="237"/>
      <c r="I17" s="237">
        <f>SUM(I18:I28)</f>
        <v>0</v>
      </c>
      <c r="J17" s="237"/>
      <c r="K17" s="237">
        <f>SUM(K18:K28)</f>
        <v>0</v>
      </c>
      <c r="L17" s="237"/>
      <c r="M17" s="237">
        <f>SUM(M18:M28)</f>
        <v>0</v>
      </c>
      <c r="N17" s="236"/>
      <c r="O17" s="236">
        <f>SUM(O18:O28)</f>
        <v>0.11000000000000001</v>
      </c>
      <c r="P17" s="236"/>
      <c r="Q17" s="236">
        <f>SUM(Q18:Q28)</f>
        <v>0</v>
      </c>
      <c r="R17" s="237"/>
      <c r="S17" s="237"/>
      <c r="T17" s="237"/>
      <c r="U17" s="237"/>
      <c r="V17" s="237">
        <f>SUM(V18:V28)</f>
        <v>6.53</v>
      </c>
      <c r="W17" s="237"/>
      <c r="X17" s="237"/>
      <c r="Y17" s="237"/>
      <c r="AG17" t="s">
        <v>111</v>
      </c>
    </row>
    <row r="18" spans="1:60" outlineLevel="1" x14ac:dyDescent="0.25">
      <c r="A18" s="245">
        <v>5</v>
      </c>
      <c r="B18" s="246" t="s">
        <v>133</v>
      </c>
      <c r="C18" s="260" t="s">
        <v>134</v>
      </c>
      <c r="D18" s="247" t="s">
        <v>124</v>
      </c>
      <c r="E18" s="248">
        <v>39.793999999999997</v>
      </c>
      <c r="F18" s="249"/>
      <c r="G18" s="250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4.0000000000000003E-5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125</v>
      </c>
      <c r="T18" s="232" t="s">
        <v>125</v>
      </c>
      <c r="U18" s="232">
        <v>0.08</v>
      </c>
      <c r="V18" s="232">
        <f>ROUND(E18*U18,2)</f>
        <v>3.18</v>
      </c>
      <c r="W18" s="232"/>
      <c r="X18" s="232" t="s">
        <v>117</v>
      </c>
      <c r="Y18" s="232" t="s">
        <v>118</v>
      </c>
      <c r="Z18" s="211"/>
      <c r="AA18" s="211"/>
      <c r="AB18" s="211"/>
      <c r="AC18" s="211"/>
      <c r="AD18" s="211"/>
      <c r="AE18" s="211"/>
      <c r="AF18" s="211"/>
      <c r="AG18" s="211" t="s">
        <v>119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5">
      <c r="A19" s="228"/>
      <c r="B19" s="229"/>
      <c r="C19" s="261" t="s">
        <v>135</v>
      </c>
      <c r="D19" s="234"/>
      <c r="E19" s="235">
        <v>28.367999999999999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1"/>
      <c r="AA19" s="211"/>
      <c r="AB19" s="211"/>
      <c r="AC19" s="211"/>
      <c r="AD19" s="211"/>
      <c r="AE19" s="211"/>
      <c r="AF19" s="211"/>
      <c r="AG19" s="211" t="s">
        <v>128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3" x14ac:dyDescent="0.25">
      <c r="A20" s="228"/>
      <c r="B20" s="229"/>
      <c r="C20" s="261" t="s">
        <v>136</v>
      </c>
      <c r="D20" s="234"/>
      <c r="E20" s="235">
        <v>3.1520000000000001</v>
      </c>
      <c r="F20" s="232"/>
      <c r="G20" s="232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1"/>
      <c r="AA20" s="211"/>
      <c r="AB20" s="211"/>
      <c r="AC20" s="211"/>
      <c r="AD20" s="211"/>
      <c r="AE20" s="211"/>
      <c r="AF20" s="211"/>
      <c r="AG20" s="211" t="s">
        <v>128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3" x14ac:dyDescent="0.25">
      <c r="A21" s="228"/>
      <c r="B21" s="229"/>
      <c r="C21" s="261" t="s">
        <v>137</v>
      </c>
      <c r="D21" s="234"/>
      <c r="E21" s="235">
        <v>1.1819999999999999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1"/>
      <c r="AA21" s="211"/>
      <c r="AB21" s="211"/>
      <c r="AC21" s="211"/>
      <c r="AD21" s="211"/>
      <c r="AE21" s="211"/>
      <c r="AF21" s="211"/>
      <c r="AG21" s="211" t="s">
        <v>128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3" x14ac:dyDescent="0.25">
      <c r="A22" s="228"/>
      <c r="B22" s="229"/>
      <c r="C22" s="261" t="s">
        <v>138</v>
      </c>
      <c r="D22" s="234"/>
      <c r="E22" s="235">
        <v>7.0919999999999996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1"/>
      <c r="AA22" s="211"/>
      <c r="AB22" s="211"/>
      <c r="AC22" s="211"/>
      <c r="AD22" s="211"/>
      <c r="AE22" s="211"/>
      <c r="AF22" s="211"/>
      <c r="AG22" s="211" t="s">
        <v>128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51">
        <v>6</v>
      </c>
      <c r="B23" s="252" t="s">
        <v>139</v>
      </c>
      <c r="C23" s="259" t="s">
        <v>140</v>
      </c>
      <c r="D23" s="253" t="s">
        <v>141</v>
      </c>
      <c r="E23" s="254">
        <v>15</v>
      </c>
      <c r="F23" s="255"/>
      <c r="G23" s="256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1.56E-3</v>
      </c>
      <c r="O23" s="231">
        <f>ROUND(E23*N23,2)</f>
        <v>0.02</v>
      </c>
      <c r="P23" s="231">
        <v>0</v>
      </c>
      <c r="Q23" s="231">
        <f>ROUND(E23*P23,2)</f>
        <v>0</v>
      </c>
      <c r="R23" s="232"/>
      <c r="S23" s="232" t="s">
        <v>125</v>
      </c>
      <c r="T23" s="232" t="s">
        <v>125</v>
      </c>
      <c r="U23" s="232">
        <v>0.12</v>
      </c>
      <c r="V23" s="232">
        <f>ROUND(E23*U23,2)</f>
        <v>1.8</v>
      </c>
      <c r="W23" s="232"/>
      <c r="X23" s="232" t="s">
        <v>117</v>
      </c>
      <c r="Y23" s="232" t="s">
        <v>118</v>
      </c>
      <c r="Z23" s="211"/>
      <c r="AA23" s="211"/>
      <c r="AB23" s="211"/>
      <c r="AC23" s="211"/>
      <c r="AD23" s="211"/>
      <c r="AE23" s="211"/>
      <c r="AF23" s="211"/>
      <c r="AG23" s="211" t="s">
        <v>126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51">
        <v>7</v>
      </c>
      <c r="B24" s="252" t="s">
        <v>142</v>
      </c>
      <c r="C24" s="259" t="s">
        <v>143</v>
      </c>
      <c r="D24" s="253" t="s">
        <v>141</v>
      </c>
      <c r="E24" s="254">
        <v>2</v>
      </c>
      <c r="F24" s="255"/>
      <c r="G24" s="256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8.6599999999999993E-3</v>
      </c>
      <c r="O24" s="231">
        <f>ROUND(E24*N24,2)</f>
        <v>0.02</v>
      </c>
      <c r="P24" s="231">
        <v>0</v>
      </c>
      <c r="Q24" s="231">
        <f>ROUND(E24*P24,2)</f>
        <v>0</v>
      </c>
      <c r="R24" s="232"/>
      <c r="S24" s="232" t="s">
        <v>125</v>
      </c>
      <c r="T24" s="232" t="s">
        <v>125</v>
      </c>
      <c r="U24" s="232">
        <v>0.186</v>
      </c>
      <c r="V24" s="232">
        <f>ROUND(E24*U24,2)</f>
        <v>0.37</v>
      </c>
      <c r="W24" s="232"/>
      <c r="X24" s="232" t="s">
        <v>117</v>
      </c>
      <c r="Y24" s="232" t="s">
        <v>118</v>
      </c>
      <c r="Z24" s="211"/>
      <c r="AA24" s="211"/>
      <c r="AB24" s="211"/>
      <c r="AC24" s="211"/>
      <c r="AD24" s="211"/>
      <c r="AE24" s="211"/>
      <c r="AF24" s="211"/>
      <c r="AG24" s="211" t="s">
        <v>126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45">
        <v>8</v>
      </c>
      <c r="B25" s="246" t="s">
        <v>144</v>
      </c>
      <c r="C25" s="260" t="s">
        <v>145</v>
      </c>
      <c r="D25" s="247" t="s">
        <v>124</v>
      </c>
      <c r="E25" s="248">
        <v>1.4</v>
      </c>
      <c r="F25" s="249"/>
      <c r="G25" s="250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21</v>
      </c>
      <c r="M25" s="232">
        <f>G25*(1+L25/100)</f>
        <v>0</v>
      </c>
      <c r="N25" s="231">
        <v>4.7660000000000001E-2</v>
      </c>
      <c r="O25" s="231">
        <f>ROUND(E25*N25,2)</f>
        <v>7.0000000000000007E-2</v>
      </c>
      <c r="P25" s="231">
        <v>0</v>
      </c>
      <c r="Q25" s="231">
        <f>ROUND(E25*P25,2)</f>
        <v>0</v>
      </c>
      <c r="R25" s="232"/>
      <c r="S25" s="232" t="s">
        <v>125</v>
      </c>
      <c r="T25" s="232" t="s">
        <v>125</v>
      </c>
      <c r="U25" s="232">
        <v>0.84</v>
      </c>
      <c r="V25" s="232">
        <f>ROUND(E25*U25,2)</f>
        <v>1.18</v>
      </c>
      <c r="W25" s="232"/>
      <c r="X25" s="232" t="s">
        <v>117</v>
      </c>
      <c r="Y25" s="232" t="s">
        <v>118</v>
      </c>
      <c r="Z25" s="211"/>
      <c r="AA25" s="211"/>
      <c r="AB25" s="211"/>
      <c r="AC25" s="211"/>
      <c r="AD25" s="211"/>
      <c r="AE25" s="211"/>
      <c r="AF25" s="211"/>
      <c r="AG25" s="211" t="s">
        <v>119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2" x14ac:dyDescent="0.25">
      <c r="A26" s="228"/>
      <c r="B26" s="229"/>
      <c r="C26" s="261" t="s">
        <v>146</v>
      </c>
      <c r="D26" s="234"/>
      <c r="E26" s="235"/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1"/>
      <c r="AA26" s="211"/>
      <c r="AB26" s="211"/>
      <c r="AC26" s="211"/>
      <c r="AD26" s="211"/>
      <c r="AE26" s="211"/>
      <c r="AF26" s="211"/>
      <c r="AG26" s="211" t="s">
        <v>128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3" x14ac:dyDescent="0.25">
      <c r="A27" s="228"/>
      <c r="B27" s="229"/>
      <c r="C27" s="261" t="s">
        <v>147</v>
      </c>
      <c r="D27" s="234"/>
      <c r="E27" s="235">
        <v>1.4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1"/>
      <c r="AA27" s="211"/>
      <c r="AB27" s="211"/>
      <c r="AC27" s="211"/>
      <c r="AD27" s="211"/>
      <c r="AE27" s="211"/>
      <c r="AF27" s="211"/>
      <c r="AG27" s="211" t="s">
        <v>128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51">
        <v>9</v>
      </c>
      <c r="B28" s="252" t="s">
        <v>148</v>
      </c>
      <c r="C28" s="259" t="s">
        <v>149</v>
      </c>
      <c r="D28" s="253" t="s">
        <v>141</v>
      </c>
      <c r="E28" s="254">
        <v>2.8</v>
      </c>
      <c r="F28" s="255"/>
      <c r="G28" s="256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4.6000000000000001E-4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125</v>
      </c>
      <c r="T28" s="232" t="s">
        <v>125</v>
      </c>
      <c r="U28" s="232">
        <v>0</v>
      </c>
      <c r="V28" s="232">
        <f>ROUND(E28*U28,2)</f>
        <v>0</v>
      </c>
      <c r="W28" s="232"/>
      <c r="X28" s="232" t="s">
        <v>117</v>
      </c>
      <c r="Y28" s="232" t="s">
        <v>118</v>
      </c>
      <c r="Z28" s="211"/>
      <c r="AA28" s="211"/>
      <c r="AB28" s="211"/>
      <c r="AC28" s="211"/>
      <c r="AD28" s="211"/>
      <c r="AE28" s="211"/>
      <c r="AF28" s="211"/>
      <c r="AG28" s="211" t="s">
        <v>119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x14ac:dyDescent="0.25">
      <c r="A29" s="238" t="s">
        <v>110</v>
      </c>
      <c r="B29" s="239" t="s">
        <v>59</v>
      </c>
      <c r="C29" s="258" t="s">
        <v>60</v>
      </c>
      <c r="D29" s="240"/>
      <c r="E29" s="241"/>
      <c r="F29" s="242"/>
      <c r="G29" s="243">
        <f>SUMIF(AG30:AG31,"&lt;&gt;NOR",G30:G31)</f>
        <v>0</v>
      </c>
      <c r="H29" s="237"/>
      <c r="I29" s="237">
        <f>SUM(I30:I31)</f>
        <v>0</v>
      </c>
      <c r="J29" s="237"/>
      <c r="K29" s="237">
        <f>SUM(K30:K31)</f>
        <v>0</v>
      </c>
      <c r="L29" s="237"/>
      <c r="M29" s="237">
        <f>SUM(M30:M31)</f>
        <v>0</v>
      </c>
      <c r="N29" s="236"/>
      <c r="O29" s="236">
        <f>SUM(O30:O31)</f>
        <v>0.8</v>
      </c>
      <c r="P29" s="236"/>
      <c r="Q29" s="236">
        <f>SUM(Q30:Q31)</f>
        <v>0</v>
      </c>
      <c r="R29" s="237"/>
      <c r="S29" s="237"/>
      <c r="T29" s="237"/>
      <c r="U29" s="237"/>
      <c r="V29" s="237">
        <f>SUM(V30:V31)</f>
        <v>47.49</v>
      </c>
      <c r="W29" s="237"/>
      <c r="X29" s="237"/>
      <c r="Y29" s="237"/>
      <c r="AG29" t="s">
        <v>111</v>
      </c>
    </row>
    <row r="30" spans="1:60" ht="20.399999999999999" outlineLevel="1" x14ac:dyDescent="0.25">
      <c r="A30" s="251">
        <v>10</v>
      </c>
      <c r="B30" s="252" t="s">
        <v>150</v>
      </c>
      <c r="C30" s="259" t="s">
        <v>151</v>
      </c>
      <c r="D30" s="253" t="s">
        <v>124</v>
      </c>
      <c r="E30" s="254">
        <v>120.51</v>
      </c>
      <c r="F30" s="255"/>
      <c r="G30" s="256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6.6499999999999997E-3</v>
      </c>
      <c r="O30" s="231">
        <f>ROUND(E30*N30,2)</f>
        <v>0.8</v>
      </c>
      <c r="P30" s="231">
        <v>0</v>
      </c>
      <c r="Q30" s="231">
        <f>ROUND(E30*P30,2)</f>
        <v>0</v>
      </c>
      <c r="R30" s="232"/>
      <c r="S30" s="232" t="s">
        <v>125</v>
      </c>
      <c r="T30" s="232" t="s">
        <v>125</v>
      </c>
      <c r="U30" s="232">
        <v>0.34399999999999997</v>
      </c>
      <c r="V30" s="232">
        <f>ROUND(E30*U30,2)</f>
        <v>41.46</v>
      </c>
      <c r="W30" s="232"/>
      <c r="X30" s="232" t="s">
        <v>117</v>
      </c>
      <c r="Y30" s="232" t="s">
        <v>118</v>
      </c>
      <c r="Z30" s="211"/>
      <c r="AA30" s="211"/>
      <c r="AB30" s="211"/>
      <c r="AC30" s="211"/>
      <c r="AD30" s="211"/>
      <c r="AE30" s="211"/>
      <c r="AF30" s="211"/>
      <c r="AG30" s="211" t="s">
        <v>119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51">
        <v>11</v>
      </c>
      <c r="B31" s="252" t="s">
        <v>152</v>
      </c>
      <c r="C31" s="259" t="s">
        <v>153</v>
      </c>
      <c r="D31" s="253" t="s">
        <v>124</v>
      </c>
      <c r="E31" s="254">
        <v>120.51</v>
      </c>
      <c r="F31" s="255"/>
      <c r="G31" s="256">
        <f>ROUND(E31*F31,2)</f>
        <v>0</v>
      </c>
      <c r="H31" s="233"/>
      <c r="I31" s="232">
        <f>ROUND(E31*H31,2)</f>
        <v>0</v>
      </c>
      <c r="J31" s="233"/>
      <c r="K31" s="232">
        <f>ROUND(E31*J31,2)</f>
        <v>0</v>
      </c>
      <c r="L31" s="232">
        <v>21</v>
      </c>
      <c r="M31" s="232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2"/>
      <c r="S31" s="232" t="s">
        <v>125</v>
      </c>
      <c r="T31" s="232" t="s">
        <v>125</v>
      </c>
      <c r="U31" s="232">
        <v>0.05</v>
      </c>
      <c r="V31" s="232">
        <f>ROUND(E31*U31,2)</f>
        <v>6.03</v>
      </c>
      <c r="W31" s="232"/>
      <c r="X31" s="232" t="s">
        <v>117</v>
      </c>
      <c r="Y31" s="232" t="s">
        <v>118</v>
      </c>
      <c r="Z31" s="211"/>
      <c r="AA31" s="211"/>
      <c r="AB31" s="211"/>
      <c r="AC31" s="211"/>
      <c r="AD31" s="211"/>
      <c r="AE31" s="211"/>
      <c r="AF31" s="211"/>
      <c r="AG31" s="211" t="s">
        <v>119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5">
      <c r="A32" s="238" t="s">
        <v>110</v>
      </c>
      <c r="B32" s="239" t="s">
        <v>61</v>
      </c>
      <c r="C32" s="258" t="s">
        <v>62</v>
      </c>
      <c r="D32" s="240"/>
      <c r="E32" s="241"/>
      <c r="F32" s="242"/>
      <c r="G32" s="243">
        <f>SUMIF(AG33:AG37,"&lt;&gt;NOR",G33:G37)</f>
        <v>0</v>
      </c>
      <c r="H32" s="237"/>
      <c r="I32" s="237">
        <f>SUM(I33:I37)</f>
        <v>0</v>
      </c>
      <c r="J32" s="237"/>
      <c r="K32" s="237">
        <f>SUM(K33:K37)</f>
        <v>0</v>
      </c>
      <c r="L32" s="237"/>
      <c r="M32" s="237">
        <f>SUM(M33:M37)</f>
        <v>0</v>
      </c>
      <c r="N32" s="236"/>
      <c r="O32" s="236">
        <f>SUM(O33:O37)</f>
        <v>0.24</v>
      </c>
      <c r="P32" s="236"/>
      <c r="Q32" s="236">
        <f>SUM(Q33:Q37)</f>
        <v>0</v>
      </c>
      <c r="R32" s="237"/>
      <c r="S32" s="237"/>
      <c r="T32" s="237"/>
      <c r="U32" s="237"/>
      <c r="V32" s="237">
        <f>SUM(V33:V37)</f>
        <v>36.21</v>
      </c>
      <c r="W32" s="237"/>
      <c r="X32" s="237"/>
      <c r="Y32" s="237"/>
      <c r="AG32" t="s">
        <v>111</v>
      </c>
    </row>
    <row r="33" spans="1:60" outlineLevel="1" x14ac:dyDescent="0.25">
      <c r="A33" s="245">
        <v>12</v>
      </c>
      <c r="B33" s="246" t="s">
        <v>154</v>
      </c>
      <c r="C33" s="260" t="s">
        <v>155</v>
      </c>
      <c r="D33" s="247" t="s">
        <v>124</v>
      </c>
      <c r="E33" s="248">
        <v>201.15899999999999</v>
      </c>
      <c r="F33" s="249"/>
      <c r="G33" s="250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1.2099999999999999E-3</v>
      </c>
      <c r="O33" s="231">
        <f>ROUND(E33*N33,2)</f>
        <v>0.24</v>
      </c>
      <c r="P33" s="231">
        <v>0</v>
      </c>
      <c r="Q33" s="231">
        <f>ROUND(E33*P33,2)</f>
        <v>0</v>
      </c>
      <c r="R33" s="232"/>
      <c r="S33" s="232" t="s">
        <v>125</v>
      </c>
      <c r="T33" s="232" t="s">
        <v>125</v>
      </c>
      <c r="U33" s="232">
        <v>0.18</v>
      </c>
      <c r="V33" s="232">
        <f>ROUND(E33*U33,2)</f>
        <v>36.21</v>
      </c>
      <c r="W33" s="232"/>
      <c r="X33" s="232" t="s">
        <v>117</v>
      </c>
      <c r="Y33" s="232" t="s">
        <v>118</v>
      </c>
      <c r="Z33" s="211"/>
      <c r="AA33" s="211"/>
      <c r="AB33" s="211"/>
      <c r="AC33" s="211"/>
      <c r="AD33" s="211"/>
      <c r="AE33" s="211"/>
      <c r="AF33" s="211"/>
      <c r="AG33" s="211" t="s">
        <v>119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5">
      <c r="A34" s="228"/>
      <c r="B34" s="229"/>
      <c r="C34" s="261" t="s">
        <v>156</v>
      </c>
      <c r="D34" s="234"/>
      <c r="E34" s="235"/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1"/>
      <c r="AA34" s="211"/>
      <c r="AB34" s="211"/>
      <c r="AC34" s="211"/>
      <c r="AD34" s="211"/>
      <c r="AE34" s="211"/>
      <c r="AF34" s="211"/>
      <c r="AG34" s="211" t="s">
        <v>128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3" x14ac:dyDescent="0.25">
      <c r="A35" s="228"/>
      <c r="B35" s="229"/>
      <c r="C35" s="261" t="s">
        <v>157</v>
      </c>
      <c r="D35" s="234"/>
      <c r="E35" s="235">
        <v>120.51</v>
      </c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1"/>
      <c r="AA35" s="211"/>
      <c r="AB35" s="211"/>
      <c r="AC35" s="211"/>
      <c r="AD35" s="211"/>
      <c r="AE35" s="211"/>
      <c r="AF35" s="211"/>
      <c r="AG35" s="211" t="s">
        <v>128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3" x14ac:dyDescent="0.25">
      <c r="A36" s="228"/>
      <c r="B36" s="229"/>
      <c r="C36" s="261" t="s">
        <v>158</v>
      </c>
      <c r="D36" s="234"/>
      <c r="E36" s="235"/>
      <c r="F36" s="232"/>
      <c r="G36" s="23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1"/>
      <c r="AA36" s="211"/>
      <c r="AB36" s="211"/>
      <c r="AC36" s="211"/>
      <c r="AD36" s="211"/>
      <c r="AE36" s="211"/>
      <c r="AF36" s="211"/>
      <c r="AG36" s="211" t="s">
        <v>128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3" x14ac:dyDescent="0.25">
      <c r="A37" s="228"/>
      <c r="B37" s="229"/>
      <c r="C37" s="261" t="s">
        <v>159</v>
      </c>
      <c r="D37" s="234"/>
      <c r="E37" s="235">
        <v>80.649000000000001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1"/>
      <c r="AA37" s="211"/>
      <c r="AB37" s="211"/>
      <c r="AC37" s="211"/>
      <c r="AD37" s="211"/>
      <c r="AE37" s="211"/>
      <c r="AF37" s="211"/>
      <c r="AG37" s="211" t="s">
        <v>128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26.4" x14ac:dyDescent="0.25">
      <c r="A38" s="238" t="s">
        <v>110</v>
      </c>
      <c r="B38" s="239" t="s">
        <v>63</v>
      </c>
      <c r="C38" s="258" t="s">
        <v>64</v>
      </c>
      <c r="D38" s="240"/>
      <c r="E38" s="241"/>
      <c r="F38" s="242"/>
      <c r="G38" s="243">
        <f>SUMIF(AG39:AG47,"&lt;&gt;NOR",G39:G47)</f>
        <v>0</v>
      </c>
      <c r="H38" s="237"/>
      <c r="I38" s="237">
        <f>SUM(I39:I47)</f>
        <v>0</v>
      </c>
      <c r="J38" s="237"/>
      <c r="K38" s="237">
        <f>SUM(K39:K47)</f>
        <v>0</v>
      </c>
      <c r="L38" s="237"/>
      <c r="M38" s="237">
        <f>SUM(M39:M47)</f>
        <v>0</v>
      </c>
      <c r="N38" s="236"/>
      <c r="O38" s="236">
        <f>SUM(O39:O47)</f>
        <v>0</v>
      </c>
      <c r="P38" s="236"/>
      <c r="Q38" s="236">
        <f>SUM(Q39:Q47)</f>
        <v>1.6800000000000002</v>
      </c>
      <c r="R38" s="237"/>
      <c r="S38" s="237"/>
      <c r="T38" s="237"/>
      <c r="U38" s="237"/>
      <c r="V38" s="237">
        <f>SUM(V39:V47)</f>
        <v>81.030000000000015</v>
      </c>
      <c r="W38" s="237"/>
      <c r="X38" s="237"/>
      <c r="Y38" s="237"/>
      <c r="AG38" t="s">
        <v>111</v>
      </c>
    </row>
    <row r="39" spans="1:60" outlineLevel="1" x14ac:dyDescent="0.25">
      <c r="A39" s="251">
        <v>13</v>
      </c>
      <c r="B39" s="252" t="s">
        <v>160</v>
      </c>
      <c r="C39" s="259" t="s">
        <v>161</v>
      </c>
      <c r="D39" s="253" t="s">
        <v>124</v>
      </c>
      <c r="E39" s="254">
        <v>120.51</v>
      </c>
      <c r="F39" s="255"/>
      <c r="G39" s="256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1">
        <v>4.0000000000000003E-5</v>
      </c>
      <c r="O39" s="231">
        <f>ROUND(E39*N39,2)</f>
        <v>0</v>
      </c>
      <c r="P39" s="231">
        <v>0</v>
      </c>
      <c r="Q39" s="231">
        <f>ROUND(E39*P39,2)</f>
        <v>0</v>
      </c>
      <c r="R39" s="232"/>
      <c r="S39" s="232" t="s">
        <v>125</v>
      </c>
      <c r="T39" s="232" t="s">
        <v>125</v>
      </c>
      <c r="U39" s="232">
        <v>0.308</v>
      </c>
      <c r="V39" s="232">
        <f>ROUND(E39*U39,2)</f>
        <v>37.119999999999997</v>
      </c>
      <c r="W39" s="232"/>
      <c r="X39" s="232" t="s">
        <v>117</v>
      </c>
      <c r="Y39" s="232" t="s">
        <v>118</v>
      </c>
      <c r="Z39" s="211"/>
      <c r="AA39" s="211"/>
      <c r="AB39" s="211"/>
      <c r="AC39" s="211"/>
      <c r="AD39" s="211"/>
      <c r="AE39" s="211"/>
      <c r="AF39" s="211"/>
      <c r="AG39" s="211" t="s">
        <v>126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51">
        <v>14</v>
      </c>
      <c r="B40" s="252" t="s">
        <v>162</v>
      </c>
      <c r="C40" s="259" t="s">
        <v>163</v>
      </c>
      <c r="D40" s="253" t="s">
        <v>124</v>
      </c>
      <c r="E40" s="254">
        <v>120.51</v>
      </c>
      <c r="F40" s="255"/>
      <c r="G40" s="256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2"/>
      <c r="S40" s="232" t="s">
        <v>125</v>
      </c>
      <c r="T40" s="232" t="s">
        <v>125</v>
      </c>
      <c r="U40" s="232">
        <v>0.02</v>
      </c>
      <c r="V40" s="232">
        <f>ROUND(E40*U40,2)</f>
        <v>2.41</v>
      </c>
      <c r="W40" s="232"/>
      <c r="X40" s="232" t="s">
        <v>117</v>
      </c>
      <c r="Y40" s="232" t="s">
        <v>118</v>
      </c>
      <c r="Z40" s="211"/>
      <c r="AA40" s="211"/>
      <c r="AB40" s="211"/>
      <c r="AC40" s="211"/>
      <c r="AD40" s="211"/>
      <c r="AE40" s="211"/>
      <c r="AF40" s="211"/>
      <c r="AG40" s="211" t="s">
        <v>119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51">
        <v>15</v>
      </c>
      <c r="B41" s="252" t="s">
        <v>164</v>
      </c>
      <c r="C41" s="259" t="s">
        <v>165</v>
      </c>
      <c r="D41" s="253" t="s">
        <v>124</v>
      </c>
      <c r="E41" s="254">
        <v>120.51</v>
      </c>
      <c r="F41" s="255"/>
      <c r="G41" s="256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0</v>
      </c>
      <c r="O41" s="231">
        <f>ROUND(E41*N41,2)</f>
        <v>0</v>
      </c>
      <c r="P41" s="231">
        <v>1.26E-2</v>
      </c>
      <c r="Q41" s="231">
        <f>ROUND(E41*P41,2)</f>
        <v>1.52</v>
      </c>
      <c r="R41" s="232"/>
      <c r="S41" s="232" t="s">
        <v>125</v>
      </c>
      <c r="T41" s="232" t="s">
        <v>125</v>
      </c>
      <c r="U41" s="232">
        <v>0.33</v>
      </c>
      <c r="V41" s="232">
        <f>ROUND(E41*U41,2)</f>
        <v>39.770000000000003</v>
      </c>
      <c r="W41" s="232"/>
      <c r="X41" s="232" t="s">
        <v>117</v>
      </c>
      <c r="Y41" s="232" t="s">
        <v>118</v>
      </c>
      <c r="Z41" s="211"/>
      <c r="AA41" s="211"/>
      <c r="AB41" s="211"/>
      <c r="AC41" s="211"/>
      <c r="AD41" s="211"/>
      <c r="AE41" s="211"/>
      <c r="AF41" s="211"/>
      <c r="AG41" s="211" t="s">
        <v>119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51">
        <v>16</v>
      </c>
      <c r="B42" s="252" t="s">
        <v>166</v>
      </c>
      <c r="C42" s="259" t="s">
        <v>167</v>
      </c>
      <c r="D42" s="253" t="s">
        <v>168</v>
      </c>
      <c r="E42" s="254">
        <v>19</v>
      </c>
      <c r="F42" s="255"/>
      <c r="G42" s="256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2"/>
      <c r="S42" s="232" t="s">
        <v>125</v>
      </c>
      <c r="T42" s="232" t="s">
        <v>125</v>
      </c>
      <c r="U42" s="232">
        <v>0.05</v>
      </c>
      <c r="V42" s="232">
        <f>ROUND(E42*U42,2)</f>
        <v>0.95</v>
      </c>
      <c r="W42" s="232"/>
      <c r="X42" s="232" t="s">
        <v>117</v>
      </c>
      <c r="Y42" s="232" t="s">
        <v>118</v>
      </c>
      <c r="Z42" s="211"/>
      <c r="AA42" s="211"/>
      <c r="AB42" s="211"/>
      <c r="AC42" s="211"/>
      <c r="AD42" s="211"/>
      <c r="AE42" s="211"/>
      <c r="AF42" s="211"/>
      <c r="AG42" s="211" t="s">
        <v>119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45">
        <v>17</v>
      </c>
      <c r="B43" s="246" t="s">
        <v>169</v>
      </c>
      <c r="C43" s="260" t="s">
        <v>170</v>
      </c>
      <c r="D43" s="247" t="s">
        <v>124</v>
      </c>
      <c r="E43" s="248">
        <v>1.4</v>
      </c>
      <c r="F43" s="249"/>
      <c r="G43" s="250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21</v>
      </c>
      <c r="M43" s="232">
        <f>G43*(1+L43/100)</f>
        <v>0</v>
      </c>
      <c r="N43" s="231">
        <v>0</v>
      </c>
      <c r="O43" s="231">
        <f>ROUND(E43*N43,2)</f>
        <v>0</v>
      </c>
      <c r="P43" s="231">
        <v>4.5999999999999999E-2</v>
      </c>
      <c r="Q43" s="231">
        <f>ROUND(E43*P43,2)</f>
        <v>0.06</v>
      </c>
      <c r="R43" s="232"/>
      <c r="S43" s="232" t="s">
        <v>125</v>
      </c>
      <c r="T43" s="232" t="s">
        <v>125</v>
      </c>
      <c r="U43" s="232">
        <v>0.26</v>
      </c>
      <c r="V43" s="232">
        <f>ROUND(E43*U43,2)</f>
        <v>0.36</v>
      </c>
      <c r="W43" s="232"/>
      <c r="X43" s="232" t="s">
        <v>117</v>
      </c>
      <c r="Y43" s="232" t="s">
        <v>118</v>
      </c>
      <c r="Z43" s="211"/>
      <c r="AA43" s="211"/>
      <c r="AB43" s="211"/>
      <c r="AC43" s="211"/>
      <c r="AD43" s="211"/>
      <c r="AE43" s="211"/>
      <c r="AF43" s="211"/>
      <c r="AG43" s="211" t="s">
        <v>126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2" x14ac:dyDescent="0.25">
      <c r="A44" s="228"/>
      <c r="B44" s="229"/>
      <c r="C44" s="261" t="s">
        <v>171</v>
      </c>
      <c r="D44" s="234"/>
      <c r="E44" s="235">
        <v>1.4</v>
      </c>
      <c r="F44" s="232"/>
      <c r="G44" s="23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1"/>
      <c r="AA44" s="211"/>
      <c r="AB44" s="211"/>
      <c r="AC44" s="211"/>
      <c r="AD44" s="211"/>
      <c r="AE44" s="211"/>
      <c r="AF44" s="211"/>
      <c r="AG44" s="211" t="s">
        <v>128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45">
        <v>18</v>
      </c>
      <c r="B45" s="246" t="s">
        <v>172</v>
      </c>
      <c r="C45" s="260" t="s">
        <v>173</v>
      </c>
      <c r="D45" s="247" t="s">
        <v>124</v>
      </c>
      <c r="E45" s="248">
        <v>1.4</v>
      </c>
      <c r="F45" s="249"/>
      <c r="G45" s="250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1">
        <v>0</v>
      </c>
      <c r="O45" s="231">
        <f>ROUND(E45*N45,2)</f>
        <v>0</v>
      </c>
      <c r="P45" s="231">
        <v>6.8000000000000005E-2</v>
      </c>
      <c r="Q45" s="231">
        <f>ROUND(E45*P45,2)</f>
        <v>0.1</v>
      </c>
      <c r="R45" s="232"/>
      <c r="S45" s="232" t="s">
        <v>125</v>
      </c>
      <c r="T45" s="232" t="s">
        <v>125</v>
      </c>
      <c r="U45" s="232">
        <v>0.3</v>
      </c>
      <c r="V45" s="232">
        <f>ROUND(E45*U45,2)</f>
        <v>0.42</v>
      </c>
      <c r="W45" s="232"/>
      <c r="X45" s="232" t="s">
        <v>117</v>
      </c>
      <c r="Y45" s="232" t="s">
        <v>118</v>
      </c>
      <c r="Z45" s="211"/>
      <c r="AA45" s="211"/>
      <c r="AB45" s="211"/>
      <c r="AC45" s="211"/>
      <c r="AD45" s="211"/>
      <c r="AE45" s="211"/>
      <c r="AF45" s="211"/>
      <c r="AG45" s="211" t="s">
        <v>119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2" x14ac:dyDescent="0.25">
      <c r="A46" s="228"/>
      <c r="B46" s="229"/>
      <c r="C46" s="261" t="s">
        <v>171</v>
      </c>
      <c r="D46" s="234"/>
      <c r="E46" s="235">
        <v>1.4</v>
      </c>
      <c r="F46" s="232"/>
      <c r="G46" s="232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1"/>
      <c r="AA46" s="211"/>
      <c r="AB46" s="211"/>
      <c r="AC46" s="211"/>
      <c r="AD46" s="211"/>
      <c r="AE46" s="211"/>
      <c r="AF46" s="211"/>
      <c r="AG46" s="211" t="s">
        <v>128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0.399999999999999" outlineLevel="1" x14ac:dyDescent="0.25">
      <c r="A47" s="251">
        <v>19</v>
      </c>
      <c r="B47" s="252" t="s">
        <v>174</v>
      </c>
      <c r="C47" s="259" t="s">
        <v>175</v>
      </c>
      <c r="D47" s="253" t="s">
        <v>168</v>
      </c>
      <c r="E47" s="254">
        <v>2</v>
      </c>
      <c r="F47" s="255"/>
      <c r="G47" s="256">
        <f>ROUND(E47*F47,2)</f>
        <v>0</v>
      </c>
      <c r="H47" s="233"/>
      <c r="I47" s="232">
        <f>ROUND(E47*H47,2)</f>
        <v>0</v>
      </c>
      <c r="J47" s="233"/>
      <c r="K47" s="232">
        <f>ROUND(E47*J47,2)</f>
        <v>0</v>
      </c>
      <c r="L47" s="232">
        <v>21</v>
      </c>
      <c r="M47" s="232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2"/>
      <c r="S47" s="232" t="s">
        <v>115</v>
      </c>
      <c r="T47" s="232" t="s">
        <v>116</v>
      </c>
      <c r="U47" s="232">
        <v>0</v>
      </c>
      <c r="V47" s="232">
        <f>ROUND(E47*U47,2)</f>
        <v>0</v>
      </c>
      <c r="W47" s="232"/>
      <c r="X47" s="232" t="s">
        <v>117</v>
      </c>
      <c r="Y47" s="232" t="s">
        <v>118</v>
      </c>
      <c r="Z47" s="211"/>
      <c r="AA47" s="211"/>
      <c r="AB47" s="211"/>
      <c r="AC47" s="211"/>
      <c r="AD47" s="211"/>
      <c r="AE47" s="211"/>
      <c r="AF47" s="211"/>
      <c r="AG47" s="211" t="s">
        <v>126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5">
      <c r="A48" s="238" t="s">
        <v>110</v>
      </c>
      <c r="B48" s="239" t="s">
        <v>65</v>
      </c>
      <c r="C48" s="258" t="s">
        <v>66</v>
      </c>
      <c r="D48" s="240"/>
      <c r="E48" s="241"/>
      <c r="F48" s="242"/>
      <c r="G48" s="243">
        <f>SUMIF(AG49:AG49,"&lt;&gt;NOR",G49:G49)</f>
        <v>0</v>
      </c>
      <c r="H48" s="237"/>
      <c r="I48" s="237">
        <f>SUM(I49:I49)</f>
        <v>0</v>
      </c>
      <c r="J48" s="237"/>
      <c r="K48" s="237">
        <f>SUM(K49:K49)</f>
        <v>0</v>
      </c>
      <c r="L48" s="237"/>
      <c r="M48" s="237">
        <f>SUM(M49:M49)</f>
        <v>0</v>
      </c>
      <c r="N48" s="236"/>
      <c r="O48" s="236">
        <f>SUM(O49:O49)</f>
        <v>0</v>
      </c>
      <c r="P48" s="236"/>
      <c r="Q48" s="236">
        <f>SUM(Q49:Q49)</f>
        <v>0</v>
      </c>
      <c r="R48" s="237"/>
      <c r="S48" s="237"/>
      <c r="T48" s="237"/>
      <c r="U48" s="237"/>
      <c r="V48" s="237">
        <f>SUM(V49:V49)</f>
        <v>18.37</v>
      </c>
      <c r="W48" s="237"/>
      <c r="X48" s="237"/>
      <c r="Y48" s="237"/>
      <c r="AG48" t="s">
        <v>111</v>
      </c>
    </row>
    <row r="49" spans="1:60" outlineLevel="1" x14ac:dyDescent="0.25">
      <c r="A49" s="251">
        <v>20</v>
      </c>
      <c r="B49" s="252" t="s">
        <v>176</v>
      </c>
      <c r="C49" s="259" t="s">
        <v>177</v>
      </c>
      <c r="D49" s="253" t="s">
        <v>178</v>
      </c>
      <c r="E49" s="254">
        <v>3.3397700000000001</v>
      </c>
      <c r="F49" s="255"/>
      <c r="G49" s="256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2"/>
      <c r="S49" s="232" t="s">
        <v>125</v>
      </c>
      <c r="T49" s="232" t="s">
        <v>125</v>
      </c>
      <c r="U49" s="232">
        <v>5.5</v>
      </c>
      <c r="V49" s="232">
        <f>ROUND(E49*U49,2)</f>
        <v>18.37</v>
      </c>
      <c r="W49" s="232"/>
      <c r="X49" s="232" t="s">
        <v>179</v>
      </c>
      <c r="Y49" s="232" t="s">
        <v>118</v>
      </c>
      <c r="Z49" s="211"/>
      <c r="AA49" s="211"/>
      <c r="AB49" s="211"/>
      <c r="AC49" s="211"/>
      <c r="AD49" s="211"/>
      <c r="AE49" s="211"/>
      <c r="AF49" s="211"/>
      <c r="AG49" s="211" t="s">
        <v>180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5">
      <c r="A50" s="238" t="s">
        <v>110</v>
      </c>
      <c r="B50" s="239" t="s">
        <v>67</v>
      </c>
      <c r="C50" s="258" t="s">
        <v>68</v>
      </c>
      <c r="D50" s="240"/>
      <c r="E50" s="241"/>
      <c r="F50" s="242"/>
      <c r="G50" s="243">
        <f>SUMIF(AG51:AG72,"&lt;&gt;NOR",G51:G72)</f>
        <v>0</v>
      </c>
      <c r="H50" s="237"/>
      <c r="I50" s="237">
        <f>SUM(I51:I72)</f>
        <v>0</v>
      </c>
      <c r="J50" s="237"/>
      <c r="K50" s="237">
        <f>SUM(K51:K72)</f>
        <v>0</v>
      </c>
      <c r="L50" s="237"/>
      <c r="M50" s="237">
        <f>SUM(M51:M72)</f>
        <v>0</v>
      </c>
      <c r="N50" s="236"/>
      <c r="O50" s="236">
        <f>SUM(O51:O72)</f>
        <v>0.01</v>
      </c>
      <c r="P50" s="236"/>
      <c r="Q50" s="236">
        <f>SUM(Q51:Q72)</f>
        <v>0</v>
      </c>
      <c r="R50" s="237"/>
      <c r="S50" s="237"/>
      <c r="T50" s="237"/>
      <c r="U50" s="237"/>
      <c r="V50" s="237">
        <f>SUM(V51:V72)</f>
        <v>64.599999999999994</v>
      </c>
      <c r="W50" s="237"/>
      <c r="X50" s="237"/>
      <c r="Y50" s="237"/>
      <c r="AG50" t="s">
        <v>111</v>
      </c>
    </row>
    <row r="51" spans="1:60" outlineLevel="1" x14ac:dyDescent="0.25">
      <c r="A51" s="245">
        <v>21</v>
      </c>
      <c r="B51" s="246" t="s">
        <v>181</v>
      </c>
      <c r="C51" s="260" t="s">
        <v>182</v>
      </c>
      <c r="D51" s="247" t="s">
        <v>124</v>
      </c>
      <c r="E51" s="248">
        <v>81.465299999999999</v>
      </c>
      <c r="F51" s="249"/>
      <c r="G51" s="250">
        <f>ROUND(E51*F51,2)</f>
        <v>0</v>
      </c>
      <c r="H51" s="233"/>
      <c r="I51" s="232">
        <f>ROUND(E51*H51,2)</f>
        <v>0</v>
      </c>
      <c r="J51" s="233"/>
      <c r="K51" s="232">
        <f>ROUND(E51*J51,2)</f>
        <v>0</v>
      </c>
      <c r="L51" s="232">
        <v>21</v>
      </c>
      <c r="M51" s="232">
        <f>G51*(1+L51/100)</f>
        <v>0</v>
      </c>
      <c r="N51" s="231">
        <v>1.7000000000000001E-4</v>
      </c>
      <c r="O51" s="231">
        <f>ROUND(E51*N51,2)</f>
        <v>0.01</v>
      </c>
      <c r="P51" s="231">
        <v>0</v>
      </c>
      <c r="Q51" s="231">
        <f>ROUND(E51*P51,2)</f>
        <v>0</v>
      </c>
      <c r="R51" s="232"/>
      <c r="S51" s="232" t="s">
        <v>115</v>
      </c>
      <c r="T51" s="232" t="s">
        <v>116</v>
      </c>
      <c r="U51" s="232">
        <v>0.79300000000000004</v>
      </c>
      <c r="V51" s="232">
        <f>ROUND(E51*U51,2)</f>
        <v>64.599999999999994</v>
      </c>
      <c r="W51" s="232"/>
      <c r="X51" s="232" t="s">
        <v>117</v>
      </c>
      <c r="Y51" s="232" t="s">
        <v>118</v>
      </c>
      <c r="Z51" s="211"/>
      <c r="AA51" s="211"/>
      <c r="AB51" s="211"/>
      <c r="AC51" s="211"/>
      <c r="AD51" s="211"/>
      <c r="AE51" s="211"/>
      <c r="AF51" s="211"/>
      <c r="AG51" s="211" t="s">
        <v>126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2" x14ac:dyDescent="0.25">
      <c r="A52" s="228"/>
      <c r="B52" s="229"/>
      <c r="C52" s="261" t="s">
        <v>183</v>
      </c>
      <c r="D52" s="234"/>
      <c r="E52" s="235">
        <v>114.1673</v>
      </c>
      <c r="F52" s="232"/>
      <c r="G52" s="232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1"/>
      <c r="AA52" s="211"/>
      <c r="AB52" s="211"/>
      <c r="AC52" s="211"/>
      <c r="AD52" s="211"/>
      <c r="AE52" s="211"/>
      <c r="AF52" s="211"/>
      <c r="AG52" s="211" t="s">
        <v>128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3" x14ac:dyDescent="0.25">
      <c r="A53" s="228"/>
      <c r="B53" s="229"/>
      <c r="C53" s="261" t="s">
        <v>184</v>
      </c>
      <c r="D53" s="234"/>
      <c r="E53" s="235">
        <v>-28.367999999999999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1"/>
      <c r="AA53" s="211"/>
      <c r="AB53" s="211"/>
      <c r="AC53" s="211"/>
      <c r="AD53" s="211"/>
      <c r="AE53" s="211"/>
      <c r="AF53" s="211"/>
      <c r="AG53" s="211" t="s">
        <v>128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3" x14ac:dyDescent="0.25">
      <c r="A54" s="228"/>
      <c r="B54" s="229"/>
      <c r="C54" s="261" t="s">
        <v>185</v>
      </c>
      <c r="D54" s="234"/>
      <c r="E54" s="235">
        <v>-3.1520000000000001</v>
      </c>
      <c r="F54" s="232"/>
      <c r="G54" s="232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1"/>
      <c r="AA54" s="211"/>
      <c r="AB54" s="211"/>
      <c r="AC54" s="211"/>
      <c r="AD54" s="211"/>
      <c r="AE54" s="211"/>
      <c r="AF54" s="211"/>
      <c r="AG54" s="211" t="s">
        <v>128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3" x14ac:dyDescent="0.25">
      <c r="A55" s="228"/>
      <c r="B55" s="229"/>
      <c r="C55" s="261" t="s">
        <v>186</v>
      </c>
      <c r="D55" s="234"/>
      <c r="E55" s="235">
        <v>-1.1819999999999999</v>
      </c>
      <c r="F55" s="232"/>
      <c r="G55" s="232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1"/>
      <c r="AA55" s="211"/>
      <c r="AB55" s="211"/>
      <c r="AC55" s="211"/>
      <c r="AD55" s="211"/>
      <c r="AE55" s="211"/>
      <c r="AF55" s="211"/>
      <c r="AG55" s="211" t="s">
        <v>128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0.399999999999999" outlineLevel="1" x14ac:dyDescent="0.25">
      <c r="A56" s="245">
        <v>22</v>
      </c>
      <c r="B56" s="246" t="s">
        <v>187</v>
      </c>
      <c r="C56" s="260" t="s">
        <v>188</v>
      </c>
      <c r="D56" s="247" t="s">
        <v>124</v>
      </c>
      <c r="E56" s="248">
        <v>93.679000000000002</v>
      </c>
      <c r="F56" s="249"/>
      <c r="G56" s="250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2"/>
      <c r="S56" s="232" t="s">
        <v>115</v>
      </c>
      <c r="T56" s="232" t="s">
        <v>116</v>
      </c>
      <c r="U56" s="232">
        <v>0</v>
      </c>
      <c r="V56" s="232">
        <f>ROUND(E56*U56,2)</f>
        <v>0</v>
      </c>
      <c r="W56" s="232"/>
      <c r="X56" s="232" t="s">
        <v>117</v>
      </c>
      <c r="Y56" s="232" t="s">
        <v>118</v>
      </c>
      <c r="Z56" s="211"/>
      <c r="AA56" s="211"/>
      <c r="AB56" s="211"/>
      <c r="AC56" s="211"/>
      <c r="AD56" s="211"/>
      <c r="AE56" s="211"/>
      <c r="AF56" s="211"/>
      <c r="AG56" s="211" t="s">
        <v>126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2" x14ac:dyDescent="0.25">
      <c r="A57" s="228"/>
      <c r="B57" s="229"/>
      <c r="C57" s="261" t="s">
        <v>189</v>
      </c>
      <c r="D57" s="234"/>
      <c r="E57" s="235">
        <v>93.679000000000002</v>
      </c>
      <c r="F57" s="232"/>
      <c r="G57" s="232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1"/>
      <c r="AA57" s="211"/>
      <c r="AB57" s="211"/>
      <c r="AC57" s="211"/>
      <c r="AD57" s="211"/>
      <c r="AE57" s="211"/>
      <c r="AF57" s="211"/>
      <c r="AG57" s="211" t="s">
        <v>128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0.399999999999999" outlineLevel="1" x14ac:dyDescent="0.25">
      <c r="A58" s="245">
        <v>23</v>
      </c>
      <c r="B58" s="246" t="s">
        <v>190</v>
      </c>
      <c r="C58" s="260" t="s">
        <v>191</v>
      </c>
      <c r="D58" s="247" t="s">
        <v>141</v>
      </c>
      <c r="E58" s="248">
        <v>89.49</v>
      </c>
      <c r="F58" s="249"/>
      <c r="G58" s="250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2"/>
      <c r="S58" s="232" t="s">
        <v>115</v>
      </c>
      <c r="T58" s="232" t="s">
        <v>116</v>
      </c>
      <c r="U58" s="232">
        <v>0</v>
      </c>
      <c r="V58" s="232">
        <f>ROUND(E58*U58,2)</f>
        <v>0</v>
      </c>
      <c r="W58" s="232"/>
      <c r="X58" s="232" t="s">
        <v>117</v>
      </c>
      <c r="Y58" s="232" t="s">
        <v>118</v>
      </c>
      <c r="Z58" s="211"/>
      <c r="AA58" s="211"/>
      <c r="AB58" s="211"/>
      <c r="AC58" s="211"/>
      <c r="AD58" s="211"/>
      <c r="AE58" s="211"/>
      <c r="AF58" s="211"/>
      <c r="AG58" s="211" t="s">
        <v>126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2" x14ac:dyDescent="0.25">
      <c r="A59" s="228"/>
      <c r="B59" s="229"/>
      <c r="C59" s="261" t="s">
        <v>192</v>
      </c>
      <c r="D59" s="234"/>
      <c r="E59" s="235">
        <v>77.44</v>
      </c>
      <c r="F59" s="232"/>
      <c r="G59" s="23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1"/>
      <c r="AA59" s="211"/>
      <c r="AB59" s="211"/>
      <c r="AC59" s="211"/>
      <c r="AD59" s="211"/>
      <c r="AE59" s="211"/>
      <c r="AF59" s="211"/>
      <c r="AG59" s="211" t="s">
        <v>128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3" x14ac:dyDescent="0.25">
      <c r="A60" s="228"/>
      <c r="B60" s="229"/>
      <c r="C60" s="261" t="s">
        <v>193</v>
      </c>
      <c r="D60" s="234"/>
      <c r="E60" s="235">
        <v>9.48</v>
      </c>
      <c r="F60" s="232"/>
      <c r="G60" s="232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1"/>
      <c r="AA60" s="211"/>
      <c r="AB60" s="211"/>
      <c r="AC60" s="211"/>
      <c r="AD60" s="211"/>
      <c r="AE60" s="211"/>
      <c r="AF60" s="211"/>
      <c r="AG60" s="211" t="s">
        <v>128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3" x14ac:dyDescent="0.25">
      <c r="A61" s="228"/>
      <c r="B61" s="229"/>
      <c r="C61" s="261" t="s">
        <v>194</v>
      </c>
      <c r="D61" s="234"/>
      <c r="E61" s="235">
        <v>2.57</v>
      </c>
      <c r="F61" s="232"/>
      <c r="G61" s="23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1"/>
      <c r="AA61" s="211"/>
      <c r="AB61" s="211"/>
      <c r="AC61" s="211"/>
      <c r="AD61" s="211"/>
      <c r="AE61" s="211"/>
      <c r="AF61" s="211"/>
      <c r="AG61" s="211" t="s">
        <v>128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0.399999999999999" outlineLevel="1" x14ac:dyDescent="0.25">
      <c r="A62" s="245">
        <v>24</v>
      </c>
      <c r="B62" s="246" t="s">
        <v>195</v>
      </c>
      <c r="C62" s="260" t="s">
        <v>196</v>
      </c>
      <c r="D62" s="247" t="s">
        <v>124</v>
      </c>
      <c r="E62" s="248">
        <v>53.493639999999999</v>
      </c>
      <c r="F62" s="249"/>
      <c r="G62" s="250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2"/>
      <c r="S62" s="232" t="s">
        <v>115</v>
      </c>
      <c r="T62" s="232" t="s">
        <v>116</v>
      </c>
      <c r="U62" s="232">
        <v>0</v>
      </c>
      <c r="V62" s="232">
        <f>ROUND(E62*U62,2)</f>
        <v>0</v>
      </c>
      <c r="W62" s="232"/>
      <c r="X62" s="232" t="s">
        <v>117</v>
      </c>
      <c r="Y62" s="232" t="s">
        <v>118</v>
      </c>
      <c r="Z62" s="211"/>
      <c r="AA62" s="211"/>
      <c r="AB62" s="211"/>
      <c r="AC62" s="211"/>
      <c r="AD62" s="211"/>
      <c r="AE62" s="211"/>
      <c r="AF62" s="211"/>
      <c r="AG62" s="211" t="s">
        <v>126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2" x14ac:dyDescent="0.25">
      <c r="A63" s="228"/>
      <c r="B63" s="229"/>
      <c r="C63" s="261" t="s">
        <v>197</v>
      </c>
      <c r="D63" s="234"/>
      <c r="E63" s="235">
        <v>87.025639999999996</v>
      </c>
      <c r="F63" s="232"/>
      <c r="G63" s="232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1"/>
      <c r="AA63" s="211"/>
      <c r="AB63" s="211"/>
      <c r="AC63" s="211"/>
      <c r="AD63" s="211"/>
      <c r="AE63" s="211"/>
      <c r="AF63" s="211"/>
      <c r="AG63" s="211" t="s">
        <v>128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3" x14ac:dyDescent="0.25">
      <c r="A64" s="228"/>
      <c r="B64" s="229"/>
      <c r="C64" s="261" t="s">
        <v>198</v>
      </c>
      <c r="D64" s="234"/>
      <c r="E64" s="235">
        <v>-29.088000000000001</v>
      </c>
      <c r="F64" s="232"/>
      <c r="G64" s="23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1"/>
      <c r="AA64" s="211"/>
      <c r="AB64" s="211"/>
      <c r="AC64" s="211"/>
      <c r="AD64" s="211"/>
      <c r="AE64" s="211"/>
      <c r="AF64" s="211"/>
      <c r="AG64" s="211" t="s">
        <v>128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3" x14ac:dyDescent="0.25">
      <c r="A65" s="228"/>
      <c r="B65" s="229"/>
      <c r="C65" s="261" t="s">
        <v>199</v>
      </c>
      <c r="D65" s="234"/>
      <c r="E65" s="235">
        <v>-3.2320000000000002</v>
      </c>
      <c r="F65" s="232"/>
      <c r="G65" s="23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1"/>
      <c r="AA65" s="211"/>
      <c r="AB65" s="211"/>
      <c r="AC65" s="211"/>
      <c r="AD65" s="211"/>
      <c r="AE65" s="211"/>
      <c r="AF65" s="211"/>
      <c r="AG65" s="211" t="s">
        <v>128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3" x14ac:dyDescent="0.25">
      <c r="A66" s="228"/>
      <c r="B66" s="229"/>
      <c r="C66" s="261" t="s">
        <v>200</v>
      </c>
      <c r="D66" s="234"/>
      <c r="E66" s="235">
        <v>-1.212</v>
      </c>
      <c r="F66" s="232"/>
      <c r="G66" s="232"/>
      <c r="H66" s="232"/>
      <c r="I66" s="232"/>
      <c r="J66" s="232"/>
      <c r="K66" s="232"/>
      <c r="L66" s="232"/>
      <c r="M66" s="232"/>
      <c r="N66" s="231"/>
      <c r="O66" s="231"/>
      <c r="P66" s="231"/>
      <c r="Q66" s="231"/>
      <c r="R66" s="232"/>
      <c r="S66" s="232"/>
      <c r="T66" s="232"/>
      <c r="U66" s="232"/>
      <c r="V66" s="232"/>
      <c r="W66" s="232"/>
      <c r="X66" s="232"/>
      <c r="Y66" s="232"/>
      <c r="Z66" s="211"/>
      <c r="AA66" s="211"/>
      <c r="AB66" s="211"/>
      <c r="AC66" s="211"/>
      <c r="AD66" s="211"/>
      <c r="AE66" s="211"/>
      <c r="AF66" s="211"/>
      <c r="AG66" s="211" t="s">
        <v>128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0.399999999999999" outlineLevel="1" x14ac:dyDescent="0.25">
      <c r="A67" s="251">
        <v>25</v>
      </c>
      <c r="B67" s="252" t="s">
        <v>201</v>
      </c>
      <c r="C67" s="259" t="s">
        <v>202</v>
      </c>
      <c r="D67" s="253" t="s">
        <v>168</v>
      </c>
      <c r="E67" s="254">
        <v>10</v>
      </c>
      <c r="F67" s="255"/>
      <c r="G67" s="256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21</v>
      </c>
      <c r="M67" s="232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2"/>
      <c r="S67" s="232" t="s">
        <v>115</v>
      </c>
      <c r="T67" s="232" t="s">
        <v>116</v>
      </c>
      <c r="U67" s="232">
        <v>0</v>
      </c>
      <c r="V67" s="232">
        <f>ROUND(E67*U67,2)</f>
        <v>0</v>
      </c>
      <c r="W67" s="232"/>
      <c r="X67" s="232" t="s">
        <v>203</v>
      </c>
      <c r="Y67" s="232" t="s">
        <v>118</v>
      </c>
      <c r="Z67" s="211"/>
      <c r="AA67" s="211"/>
      <c r="AB67" s="211"/>
      <c r="AC67" s="211"/>
      <c r="AD67" s="211"/>
      <c r="AE67" s="211"/>
      <c r="AF67" s="211"/>
      <c r="AG67" s="211" t="s">
        <v>204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0.399999999999999" outlineLevel="1" x14ac:dyDescent="0.25">
      <c r="A68" s="251">
        <v>26</v>
      </c>
      <c r="B68" s="252" t="s">
        <v>205</v>
      </c>
      <c r="C68" s="259" t="s">
        <v>206</v>
      </c>
      <c r="D68" s="253" t="s">
        <v>168</v>
      </c>
      <c r="E68" s="254">
        <v>6</v>
      </c>
      <c r="F68" s="255"/>
      <c r="G68" s="256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2"/>
      <c r="S68" s="232" t="s">
        <v>115</v>
      </c>
      <c r="T68" s="232" t="s">
        <v>116</v>
      </c>
      <c r="U68" s="232">
        <v>0</v>
      </c>
      <c r="V68" s="232">
        <f>ROUND(E68*U68,2)</f>
        <v>0</v>
      </c>
      <c r="W68" s="232"/>
      <c r="X68" s="232" t="s">
        <v>203</v>
      </c>
      <c r="Y68" s="232" t="s">
        <v>118</v>
      </c>
      <c r="Z68" s="211"/>
      <c r="AA68" s="211"/>
      <c r="AB68" s="211"/>
      <c r="AC68" s="211"/>
      <c r="AD68" s="211"/>
      <c r="AE68" s="211"/>
      <c r="AF68" s="211"/>
      <c r="AG68" s="211" t="s">
        <v>204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ht="20.399999999999999" outlineLevel="1" x14ac:dyDescent="0.25">
      <c r="A69" s="251">
        <v>27</v>
      </c>
      <c r="B69" s="252" t="s">
        <v>207</v>
      </c>
      <c r="C69" s="259" t="s">
        <v>208</v>
      </c>
      <c r="D69" s="253" t="s">
        <v>168</v>
      </c>
      <c r="E69" s="254">
        <v>1</v>
      </c>
      <c r="F69" s="255"/>
      <c r="G69" s="256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2"/>
      <c r="S69" s="232" t="s">
        <v>115</v>
      </c>
      <c r="T69" s="232" t="s">
        <v>116</v>
      </c>
      <c r="U69" s="232">
        <v>0</v>
      </c>
      <c r="V69" s="232">
        <f>ROUND(E69*U69,2)</f>
        <v>0</v>
      </c>
      <c r="W69" s="232"/>
      <c r="X69" s="232" t="s">
        <v>203</v>
      </c>
      <c r="Y69" s="232" t="s">
        <v>118</v>
      </c>
      <c r="Z69" s="211"/>
      <c r="AA69" s="211"/>
      <c r="AB69" s="211"/>
      <c r="AC69" s="211"/>
      <c r="AD69" s="211"/>
      <c r="AE69" s="211"/>
      <c r="AF69" s="211"/>
      <c r="AG69" s="211" t="s">
        <v>204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ht="20.399999999999999" outlineLevel="1" x14ac:dyDescent="0.25">
      <c r="A70" s="251">
        <v>28</v>
      </c>
      <c r="B70" s="252" t="s">
        <v>209</v>
      </c>
      <c r="C70" s="259" t="s">
        <v>210</v>
      </c>
      <c r="D70" s="253" t="s">
        <v>168</v>
      </c>
      <c r="E70" s="254">
        <v>1</v>
      </c>
      <c r="F70" s="255"/>
      <c r="G70" s="256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2"/>
      <c r="S70" s="232" t="s">
        <v>115</v>
      </c>
      <c r="T70" s="232" t="s">
        <v>116</v>
      </c>
      <c r="U70" s="232">
        <v>0</v>
      </c>
      <c r="V70" s="232">
        <f>ROUND(E70*U70,2)</f>
        <v>0</v>
      </c>
      <c r="W70" s="232"/>
      <c r="X70" s="232" t="s">
        <v>203</v>
      </c>
      <c r="Y70" s="232" t="s">
        <v>118</v>
      </c>
      <c r="Z70" s="211"/>
      <c r="AA70" s="211"/>
      <c r="AB70" s="211"/>
      <c r="AC70" s="211"/>
      <c r="AD70" s="211"/>
      <c r="AE70" s="211"/>
      <c r="AF70" s="211"/>
      <c r="AG70" s="211" t="s">
        <v>204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0.399999999999999" outlineLevel="1" x14ac:dyDescent="0.25">
      <c r="A71" s="245">
        <v>29</v>
      </c>
      <c r="B71" s="246" t="s">
        <v>211</v>
      </c>
      <c r="C71" s="260" t="s">
        <v>212</v>
      </c>
      <c r="D71" s="247" t="s">
        <v>168</v>
      </c>
      <c r="E71" s="248">
        <v>1</v>
      </c>
      <c r="F71" s="249"/>
      <c r="G71" s="250">
        <f>ROUND(E71*F71,2)</f>
        <v>0</v>
      </c>
      <c r="H71" s="233"/>
      <c r="I71" s="232">
        <f>ROUND(E71*H71,2)</f>
        <v>0</v>
      </c>
      <c r="J71" s="233"/>
      <c r="K71" s="232">
        <f>ROUND(E71*J71,2)</f>
        <v>0</v>
      </c>
      <c r="L71" s="232">
        <v>21</v>
      </c>
      <c r="M71" s="232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2"/>
      <c r="S71" s="232" t="s">
        <v>115</v>
      </c>
      <c r="T71" s="232" t="s">
        <v>116</v>
      </c>
      <c r="U71" s="232">
        <v>0</v>
      </c>
      <c r="V71" s="232">
        <f>ROUND(E71*U71,2)</f>
        <v>0</v>
      </c>
      <c r="W71" s="232"/>
      <c r="X71" s="232" t="s">
        <v>203</v>
      </c>
      <c r="Y71" s="232" t="s">
        <v>118</v>
      </c>
      <c r="Z71" s="211"/>
      <c r="AA71" s="211"/>
      <c r="AB71" s="211"/>
      <c r="AC71" s="211"/>
      <c r="AD71" s="211"/>
      <c r="AE71" s="211"/>
      <c r="AF71" s="211"/>
      <c r="AG71" s="211" t="s">
        <v>204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28">
        <v>30</v>
      </c>
      <c r="B72" s="229" t="s">
        <v>213</v>
      </c>
      <c r="C72" s="262" t="s">
        <v>214</v>
      </c>
      <c r="D72" s="230" t="s">
        <v>0</v>
      </c>
      <c r="E72" s="257"/>
      <c r="F72" s="233"/>
      <c r="G72" s="232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2"/>
      <c r="S72" s="232" t="s">
        <v>125</v>
      </c>
      <c r="T72" s="232" t="s">
        <v>125</v>
      </c>
      <c r="U72" s="232">
        <v>0</v>
      </c>
      <c r="V72" s="232">
        <f>ROUND(E72*U72,2)</f>
        <v>0</v>
      </c>
      <c r="W72" s="232"/>
      <c r="X72" s="232" t="s">
        <v>179</v>
      </c>
      <c r="Y72" s="232" t="s">
        <v>118</v>
      </c>
      <c r="Z72" s="211"/>
      <c r="AA72" s="211"/>
      <c r="AB72" s="211"/>
      <c r="AC72" s="211"/>
      <c r="AD72" s="211"/>
      <c r="AE72" s="211"/>
      <c r="AF72" s="211"/>
      <c r="AG72" s="211" t="s">
        <v>180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x14ac:dyDescent="0.25">
      <c r="A73" s="238" t="s">
        <v>110</v>
      </c>
      <c r="B73" s="239" t="s">
        <v>69</v>
      </c>
      <c r="C73" s="258" t="s">
        <v>70</v>
      </c>
      <c r="D73" s="240"/>
      <c r="E73" s="241"/>
      <c r="F73" s="242"/>
      <c r="G73" s="243">
        <f>SUMIF(AG74:AG84,"&lt;&gt;NOR",G74:G84)</f>
        <v>0</v>
      </c>
      <c r="H73" s="237"/>
      <c r="I73" s="237">
        <f>SUM(I74:I84)</f>
        <v>0</v>
      </c>
      <c r="J73" s="237"/>
      <c r="K73" s="237">
        <f>SUM(K74:K84)</f>
        <v>0</v>
      </c>
      <c r="L73" s="237"/>
      <c r="M73" s="237">
        <f>SUM(M74:M84)</f>
        <v>0</v>
      </c>
      <c r="N73" s="236"/>
      <c r="O73" s="236">
        <f>SUM(O74:O84)</f>
        <v>0</v>
      </c>
      <c r="P73" s="236"/>
      <c r="Q73" s="236">
        <f>SUM(Q74:Q84)</f>
        <v>0.72</v>
      </c>
      <c r="R73" s="237"/>
      <c r="S73" s="237"/>
      <c r="T73" s="237"/>
      <c r="U73" s="237"/>
      <c r="V73" s="237">
        <f>SUM(V74:V84)</f>
        <v>61.459999999999994</v>
      </c>
      <c r="W73" s="237"/>
      <c r="X73" s="237"/>
      <c r="Y73" s="237"/>
      <c r="AG73" t="s">
        <v>111</v>
      </c>
    </row>
    <row r="74" spans="1:60" outlineLevel="1" x14ac:dyDescent="0.25">
      <c r="A74" s="245">
        <v>31</v>
      </c>
      <c r="B74" s="246" t="s">
        <v>215</v>
      </c>
      <c r="C74" s="260" t="s">
        <v>216</v>
      </c>
      <c r="D74" s="247" t="s">
        <v>124</v>
      </c>
      <c r="E74" s="248">
        <v>120.51</v>
      </c>
      <c r="F74" s="249"/>
      <c r="G74" s="250">
        <f>ROUND(E74*F74,2)</f>
        <v>0</v>
      </c>
      <c r="H74" s="233"/>
      <c r="I74" s="232">
        <f>ROUND(E74*H74,2)</f>
        <v>0</v>
      </c>
      <c r="J74" s="233"/>
      <c r="K74" s="232">
        <f>ROUND(E74*J74,2)</f>
        <v>0</v>
      </c>
      <c r="L74" s="232">
        <v>21</v>
      </c>
      <c r="M74" s="232">
        <f>G74*(1+L74/100)</f>
        <v>0</v>
      </c>
      <c r="N74" s="231">
        <v>0</v>
      </c>
      <c r="O74" s="231">
        <f>ROUND(E74*N74,2)</f>
        <v>0</v>
      </c>
      <c r="P74" s="231">
        <v>4.0000000000000001E-3</v>
      </c>
      <c r="Q74" s="231">
        <f>ROUND(E74*P74,2)</f>
        <v>0.48</v>
      </c>
      <c r="R74" s="232"/>
      <c r="S74" s="232" t="s">
        <v>125</v>
      </c>
      <c r="T74" s="232" t="s">
        <v>125</v>
      </c>
      <c r="U74" s="232">
        <v>0.41</v>
      </c>
      <c r="V74" s="232">
        <f>ROUND(E74*U74,2)</f>
        <v>49.41</v>
      </c>
      <c r="W74" s="232"/>
      <c r="X74" s="232" t="s">
        <v>117</v>
      </c>
      <c r="Y74" s="232" t="s">
        <v>118</v>
      </c>
      <c r="Z74" s="211"/>
      <c r="AA74" s="211"/>
      <c r="AB74" s="211"/>
      <c r="AC74" s="211"/>
      <c r="AD74" s="211"/>
      <c r="AE74" s="211"/>
      <c r="AF74" s="211"/>
      <c r="AG74" s="211" t="s">
        <v>217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2" x14ac:dyDescent="0.25">
      <c r="A75" s="228"/>
      <c r="B75" s="229"/>
      <c r="C75" s="261" t="s">
        <v>218</v>
      </c>
      <c r="D75" s="234"/>
      <c r="E75" s="235">
        <v>120.51</v>
      </c>
      <c r="F75" s="232"/>
      <c r="G75" s="232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1"/>
      <c r="AA75" s="211"/>
      <c r="AB75" s="211"/>
      <c r="AC75" s="211"/>
      <c r="AD75" s="211"/>
      <c r="AE75" s="211"/>
      <c r="AF75" s="211"/>
      <c r="AG75" s="211" t="s">
        <v>128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51">
        <v>32</v>
      </c>
      <c r="B76" s="252" t="s">
        <v>219</v>
      </c>
      <c r="C76" s="259" t="s">
        <v>220</v>
      </c>
      <c r="D76" s="253" t="s">
        <v>124</v>
      </c>
      <c r="E76" s="254">
        <v>120.51</v>
      </c>
      <c r="F76" s="255"/>
      <c r="G76" s="256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1">
        <v>0</v>
      </c>
      <c r="O76" s="231">
        <f>ROUND(E76*N76,2)</f>
        <v>0</v>
      </c>
      <c r="P76" s="231">
        <v>2E-3</v>
      </c>
      <c r="Q76" s="231">
        <f>ROUND(E76*P76,2)</f>
        <v>0.24</v>
      </c>
      <c r="R76" s="232"/>
      <c r="S76" s="232" t="s">
        <v>125</v>
      </c>
      <c r="T76" s="232" t="s">
        <v>125</v>
      </c>
      <c r="U76" s="232">
        <v>0.1</v>
      </c>
      <c r="V76" s="232">
        <f>ROUND(E76*U76,2)</f>
        <v>12.05</v>
      </c>
      <c r="W76" s="232"/>
      <c r="X76" s="232" t="s">
        <v>117</v>
      </c>
      <c r="Y76" s="232" t="s">
        <v>118</v>
      </c>
      <c r="Z76" s="211"/>
      <c r="AA76" s="211"/>
      <c r="AB76" s="211"/>
      <c r="AC76" s="211"/>
      <c r="AD76" s="211"/>
      <c r="AE76" s="211"/>
      <c r="AF76" s="211"/>
      <c r="AG76" s="211" t="s">
        <v>217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45">
        <v>33</v>
      </c>
      <c r="B77" s="246" t="s">
        <v>221</v>
      </c>
      <c r="C77" s="260" t="s">
        <v>222</v>
      </c>
      <c r="D77" s="247" t="s">
        <v>124</v>
      </c>
      <c r="E77" s="248">
        <v>115.875</v>
      </c>
      <c r="F77" s="249"/>
      <c r="G77" s="250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2"/>
      <c r="S77" s="232" t="s">
        <v>115</v>
      </c>
      <c r="T77" s="232" t="s">
        <v>116</v>
      </c>
      <c r="U77" s="232">
        <v>0</v>
      </c>
      <c r="V77" s="232">
        <f>ROUND(E77*U77,2)</f>
        <v>0</v>
      </c>
      <c r="W77" s="232"/>
      <c r="X77" s="232" t="s">
        <v>117</v>
      </c>
      <c r="Y77" s="232" t="s">
        <v>118</v>
      </c>
      <c r="Z77" s="211"/>
      <c r="AA77" s="211"/>
      <c r="AB77" s="211"/>
      <c r="AC77" s="211"/>
      <c r="AD77" s="211"/>
      <c r="AE77" s="211"/>
      <c r="AF77" s="211"/>
      <c r="AG77" s="211" t="s">
        <v>217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2" x14ac:dyDescent="0.25">
      <c r="A78" s="228"/>
      <c r="B78" s="229"/>
      <c r="C78" s="261" t="s">
        <v>223</v>
      </c>
      <c r="D78" s="234"/>
      <c r="E78" s="235">
        <v>115.875</v>
      </c>
      <c r="F78" s="232"/>
      <c r="G78" s="232"/>
      <c r="H78" s="232"/>
      <c r="I78" s="232"/>
      <c r="J78" s="232"/>
      <c r="K78" s="232"/>
      <c r="L78" s="232"/>
      <c r="M78" s="232"/>
      <c r="N78" s="231"/>
      <c r="O78" s="231"/>
      <c r="P78" s="231"/>
      <c r="Q78" s="231"/>
      <c r="R78" s="232"/>
      <c r="S78" s="232"/>
      <c r="T78" s="232"/>
      <c r="U78" s="232"/>
      <c r="V78" s="232"/>
      <c r="W78" s="232"/>
      <c r="X78" s="232"/>
      <c r="Y78" s="232"/>
      <c r="Z78" s="211"/>
      <c r="AA78" s="211"/>
      <c r="AB78" s="211"/>
      <c r="AC78" s="211"/>
      <c r="AD78" s="211"/>
      <c r="AE78" s="211"/>
      <c r="AF78" s="211"/>
      <c r="AG78" s="211" t="s">
        <v>128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51">
        <v>34</v>
      </c>
      <c r="B79" s="252" t="s">
        <v>224</v>
      </c>
      <c r="C79" s="259" t="s">
        <v>225</v>
      </c>
      <c r="D79" s="253" t="s">
        <v>124</v>
      </c>
      <c r="E79" s="254">
        <v>115.875</v>
      </c>
      <c r="F79" s="255"/>
      <c r="G79" s="256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2"/>
      <c r="S79" s="232" t="s">
        <v>115</v>
      </c>
      <c r="T79" s="232" t="s">
        <v>116</v>
      </c>
      <c r="U79" s="232">
        <v>0</v>
      </c>
      <c r="V79" s="232">
        <f>ROUND(E79*U79,2)</f>
        <v>0</v>
      </c>
      <c r="W79" s="232"/>
      <c r="X79" s="232" t="s">
        <v>117</v>
      </c>
      <c r="Y79" s="232" t="s">
        <v>118</v>
      </c>
      <c r="Z79" s="211"/>
      <c r="AA79" s="211"/>
      <c r="AB79" s="211"/>
      <c r="AC79" s="211"/>
      <c r="AD79" s="211"/>
      <c r="AE79" s="211"/>
      <c r="AF79" s="211"/>
      <c r="AG79" s="211" t="s">
        <v>217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30.6" outlineLevel="1" x14ac:dyDescent="0.25">
      <c r="A80" s="251">
        <v>35</v>
      </c>
      <c r="B80" s="252" t="s">
        <v>226</v>
      </c>
      <c r="C80" s="259" t="s">
        <v>227</v>
      </c>
      <c r="D80" s="253" t="s">
        <v>168</v>
      </c>
      <c r="E80" s="254">
        <v>1</v>
      </c>
      <c r="F80" s="255"/>
      <c r="G80" s="256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21</v>
      </c>
      <c r="M80" s="232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2"/>
      <c r="S80" s="232" t="s">
        <v>115</v>
      </c>
      <c r="T80" s="232" t="s">
        <v>116</v>
      </c>
      <c r="U80" s="232">
        <v>0</v>
      </c>
      <c r="V80" s="232">
        <f>ROUND(E80*U80,2)</f>
        <v>0</v>
      </c>
      <c r="W80" s="232"/>
      <c r="X80" s="232" t="s">
        <v>203</v>
      </c>
      <c r="Y80" s="232" t="s">
        <v>118</v>
      </c>
      <c r="Z80" s="211"/>
      <c r="AA80" s="211"/>
      <c r="AB80" s="211"/>
      <c r="AC80" s="211"/>
      <c r="AD80" s="211"/>
      <c r="AE80" s="211"/>
      <c r="AF80" s="211"/>
      <c r="AG80" s="211" t="s">
        <v>204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ht="30.6" outlineLevel="1" x14ac:dyDescent="0.25">
      <c r="A81" s="251">
        <v>36</v>
      </c>
      <c r="B81" s="252" t="s">
        <v>228</v>
      </c>
      <c r="C81" s="259" t="s">
        <v>229</v>
      </c>
      <c r="D81" s="253" t="s">
        <v>168</v>
      </c>
      <c r="E81" s="254">
        <v>5</v>
      </c>
      <c r="F81" s="255"/>
      <c r="G81" s="256">
        <f>ROUND(E81*F81,2)</f>
        <v>0</v>
      </c>
      <c r="H81" s="233"/>
      <c r="I81" s="232">
        <f>ROUND(E81*H81,2)</f>
        <v>0</v>
      </c>
      <c r="J81" s="233"/>
      <c r="K81" s="232">
        <f>ROUND(E81*J81,2)</f>
        <v>0</v>
      </c>
      <c r="L81" s="232">
        <v>21</v>
      </c>
      <c r="M81" s="232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2"/>
      <c r="S81" s="232" t="s">
        <v>115</v>
      </c>
      <c r="T81" s="232" t="s">
        <v>116</v>
      </c>
      <c r="U81" s="232">
        <v>0</v>
      </c>
      <c r="V81" s="232">
        <f>ROUND(E81*U81,2)</f>
        <v>0</v>
      </c>
      <c r="W81" s="232"/>
      <c r="X81" s="232" t="s">
        <v>203</v>
      </c>
      <c r="Y81" s="232" t="s">
        <v>118</v>
      </c>
      <c r="Z81" s="211"/>
      <c r="AA81" s="211"/>
      <c r="AB81" s="211"/>
      <c r="AC81" s="211"/>
      <c r="AD81" s="211"/>
      <c r="AE81" s="211"/>
      <c r="AF81" s="211"/>
      <c r="AG81" s="211" t="s">
        <v>204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30.6" outlineLevel="1" x14ac:dyDescent="0.25">
      <c r="A82" s="251">
        <v>37</v>
      </c>
      <c r="B82" s="252" t="s">
        <v>230</v>
      </c>
      <c r="C82" s="259" t="s">
        <v>231</v>
      </c>
      <c r="D82" s="253" t="s">
        <v>168</v>
      </c>
      <c r="E82" s="254">
        <v>1</v>
      </c>
      <c r="F82" s="255"/>
      <c r="G82" s="256">
        <f>ROUND(E82*F82,2)</f>
        <v>0</v>
      </c>
      <c r="H82" s="233"/>
      <c r="I82" s="232">
        <f>ROUND(E82*H82,2)</f>
        <v>0</v>
      </c>
      <c r="J82" s="233"/>
      <c r="K82" s="232">
        <f>ROUND(E82*J82,2)</f>
        <v>0</v>
      </c>
      <c r="L82" s="232">
        <v>21</v>
      </c>
      <c r="M82" s="232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2"/>
      <c r="S82" s="232" t="s">
        <v>115</v>
      </c>
      <c r="T82" s="232" t="s">
        <v>116</v>
      </c>
      <c r="U82" s="232">
        <v>0</v>
      </c>
      <c r="V82" s="232">
        <f>ROUND(E82*U82,2)</f>
        <v>0</v>
      </c>
      <c r="W82" s="232"/>
      <c r="X82" s="232" t="s">
        <v>203</v>
      </c>
      <c r="Y82" s="232" t="s">
        <v>118</v>
      </c>
      <c r="Z82" s="211"/>
      <c r="AA82" s="211"/>
      <c r="AB82" s="211"/>
      <c r="AC82" s="211"/>
      <c r="AD82" s="211"/>
      <c r="AE82" s="211"/>
      <c r="AF82" s="211"/>
      <c r="AG82" s="211" t="s">
        <v>204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ht="20.399999999999999" outlineLevel="1" x14ac:dyDescent="0.25">
      <c r="A83" s="245">
        <v>38</v>
      </c>
      <c r="B83" s="246" t="s">
        <v>232</v>
      </c>
      <c r="C83" s="260" t="s">
        <v>233</v>
      </c>
      <c r="D83" s="247" t="s">
        <v>141</v>
      </c>
      <c r="E83" s="248">
        <v>130</v>
      </c>
      <c r="F83" s="249"/>
      <c r="G83" s="250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2"/>
      <c r="S83" s="232" t="s">
        <v>115</v>
      </c>
      <c r="T83" s="232" t="s">
        <v>116</v>
      </c>
      <c r="U83" s="232">
        <v>0</v>
      </c>
      <c r="V83" s="232">
        <f>ROUND(E83*U83,2)</f>
        <v>0</v>
      </c>
      <c r="W83" s="232"/>
      <c r="X83" s="232" t="s">
        <v>203</v>
      </c>
      <c r="Y83" s="232" t="s">
        <v>118</v>
      </c>
      <c r="Z83" s="211"/>
      <c r="AA83" s="211"/>
      <c r="AB83" s="211"/>
      <c r="AC83" s="211"/>
      <c r="AD83" s="211"/>
      <c r="AE83" s="211"/>
      <c r="AF83" s="211"/>
      <c r="AG83" s="211" t="s">
        <v>204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28">
        <v>39</v>
      </c>
      <c r="B84" s="229" t="s">
        <v>234</v>
      </c>
      <c r="C84" s="262" t="s">
        <v>235</v>
      </c>
      <c r="D84" s="230" t="s">
        <v>0</v>
      </c>
      <c r="E84" s="257"/>
      <c r="F84" s="233"/>
      <c r="G84" s="232">
        <f>ROUND(E84*F84,2)</f>
        <v>0</v>
      </c>
      <c r="H84" s="233"/>
      <c r="I84" s="232">
        <f>ROUND(E84*H84,2)</f>
        <v>0</v>
      </c>
      <c r="J84" s="233"/>
      <c r="K84" s="232">
        <f>ROUND(E84*J84,2)</f>
        <v>0</v>
      </c>
      <c r="L84" s="232">
        <v>21</v>
      </c>
      <c r="M84" s="232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2"/>
      <c r="S84" s="232" t="s">
        <v>125</v>
      </c>
      <c r="T84" s="232" t="s">
        <v>125</v>
      </c>
      <c r="U84" s="232">
        <v>0</v>
      </c>
      <c r="V84" s="232">
        <f>ROUND(E84*U84,2)</f>
        <v>0</v>
      </c>
      <c r="W84" s="232"/>
      <c r="X84" s="232" t="s">
        <v>179</v>
      </c>
      <c r="Y84" s="232" t="s">
        <v>118</v>
      </c>
      <c r="Z84" s="211"/>
      <c r="AA84" s="211"/>
      <c r="AB84" s="211"/>
      <c r="AC84" s="211"/>
      <c r="AD84" s="211"/>
      <c r="AE84" s="211"/>
      <c r="AF84" s="211"/>
      <c r="AG84" s="211" t="s">
        <v>180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x14ac:dyDescent="0.25">
      <c r="A85" s="238" t="s">
        <v>110</v>
      </c>
      <c r="B85" s="239" t="s">
        <v>71</v>
      </c>
      <c r="C85" s="258" t="s">
        <v>72</v>
      </c>
      <c r="D85" s="240"/>
      <c r="E85" s="241"/>
      <c r="F85" s="242"/>
      <c r="G85" s="243">
        <f>SUMIF(AG86:AG102,"&lt;&gt;NOR",G86:G102)</f>
        <v>0</v>
      </c>
      <c r="H85" s="237"/>
      <c r="I85" s="237">
        <f>SUM(I86:I102)</f>
        <v>0</v>
      </c>
      <c r="J85" s="237"/>
      <c r="K85" s="237">
        <f>SUM(K86:K102)</f>
        <v>0</v>
      </c>
      <c r="L85" s="237"/>
      <c r="M85" s="237">
        <f>SUM(M86:M102)</f>
        <v>0</v>
      </c>
      <c r="N85" s="236"/>
      <c r="O85" s="236">
        <f>SUM(O86:O102)</f>
        <v>0.05</v>
      </c>
      <c r="P85" s="236"/>
      <c r="Q85" s="236">
        <f>SUM(Q86:Q102)</f>
        <v>0.13</v>
      </c>
      <c r="R85" s="237"/>
      <c r="S85" s="237"/>
      <c r="T85" s="237"/>
      <c r="U85" s="237"/>
      <c r="V85" s="237">
        <f>SUM(V86:V102)</f>
        <v>93.15</v>
      </c>
      <c r="W85" s="237"/>
      <c r="X85" s="237"/>
      <c r="Y85" s="237"/>
      <c r="AG85" t="s">
        <v>111</v>
      </c>
    </row>
    <row r="86" spans="1:60" outlineLevel="1" x14ac:dyDescent="0.25">
      <c r="A86" s="251">
        <v>40</v>
      </c>
      <c r="B86" s="252" t="s">
        <v>236</v>
      </c>
      <c r="C86" s="259" t="s">
        <v>237</v>
      </c>
      <c r="D86" s="253" t="s">
        <v>141</v>
      </c>
      <c r="E86" s="254">
        <v>77.7</v>
      </c>
      <c r="F86" s="255"/>
      <c r="G86" s="256">
        <f>ROUND(E86*F86,2)</f>
        <v>0</v>
      </c>
      <c r="H86" s="233"/>
      <c r="I86" s="232">
        <f>ROUND(E86*H86,2)</f>
        <v>0</v>
      </c>
      <c r="J86" s="233"/>
      <c r="K86" s="232">
        <f>ROUND(E86*J86,2)</f>
        <v>0</v>
      </c>
      <c r="L86" s="232">
        <v>21</v>
      </c>
      <c r="M86" s="232">
        <f>G86*(1+L86/100)</f>
        <v>0</v>
      </c>
      <c r="N86" s="231">
        <v>0</v>
      </c>
      <c r="O86" s="231">
        <f>ROUND(E86*N86,2)</f>
        <v>0</v>
      </c>
      <c r="P86" s="231">
        <v>8.0000000000000007E-5</v>
      </c>
      <c r="Q86" s="231">
        <f>ROUND(E86*P86,2)</f>
        <v>0.01</v>
      </c>
      <c r="R86" s="232"/>
      <c r="S86" s="232" t="s">
        <v>125</v>
      </c>
      <c r="T86" s="232" t="s">
        <v>125</v>
      </c>
      <c r="U86" s="232">
        <v>3.5000000000000003E-2</v>
      </c>
      <c r="V86" s="232">
        <f>ROUND(E86*U86,2)</f>
        <v>2.72</v>
      </c>
      <c r="W86" s="232"/>
      <c r="X86" s="232" t="s">
        <v>117</v>
      </c>
      <c r="Y86" s="232" t="s">
        <v>118</v>
      </c>
      <c r="Z86" s="211"/>
      <c r="AA86" s="211"/>
      <c r="AB86" s="211"/>
      <c r="AC86" s="211"/>
      <c r="AD86" s="211"/>
      <c r="AE86" s="211"/>
      <c r="AF86" s="211"/>
      <c r="AG86" s="211" t="s">
        <v>217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0.399999999999999" outlineLevel="1" x14ac:dyDescent="0.25">
      <c r="A87" s="245">
        <v>41</v>
      </c>
      <c r="B87" s="246" t="s">
        <v>238</v>
      </c>
      <c r="C87" s="260" t="s">
        <v>239</v>
      </c>
      <c r="D87" s="247" t="s">
        <v>141</v>
      </c>
      <c r="E87" s="248">
        <v>77.7</v>
      </c>
      <c r="F87" s="249"/>
      <c r="G87" s="250">
        <f>ROUND(E87*F87,2)</f>
        <v>0</v>
      </c>
      <c r="H87" s="233"/>
      <c r="I87" s="232">
        <f>ROUND(E87*H87,2)</f>
        <v>0</v>
      </c>
      <c r="J87" s="233"/>
      <c r="K87" s="232">
        <f>ROUND(E87*J87,2)</f>
        <v>0</v>
      </c>
      <c r="L87" s="232">
        <v>21</v>
      </c>
      <c r="M87" s="232">
        <f>G87*(1+L87/100)</f>
        <v>0</v>
      </c>
      <c r="N87" s="231">
        <v>8.0000000000000007E-5</v>
      </c>
      <c r="O87" s="231">
        <f>ROUND(E87*N87,2)</f>
        <v>0.01</v>
      </c>
      <c r="P87" s="231">
        <v>0</v>
      </c>
      <c r="Q87" s="231">
        <f>ROUND(E87*P87,2)</f>
        <v>0</v>
      </c>
      <c r="R87" s="232"/>
      <c r="S87" s="232" t="s">
        <v>125</v>
      </c>
      <c r="T87" s="232" t="s">
        <v>125</v>
      </c>
      <c r="U87" s="232">
        <v>0.14000000000000001</v>
      </c>
      <c r="V87" s="232">
        <f>ROUND(E87*U87,2)</f>
        <v>10.88</v>
      </c>
      <c r="W87" s="232"/>
      <c r="X87" s="232" t="s">
        <v>117</v>
      </c>
      <c r="Y87" s="232" t="s">
        <v>118</v>
      </c>
      <c r="Z87" s="211"/>
      <c r="AA87" s="211"/>
      <c r="AB87" s="211"/>
      <c r="AC87" s="211"/>
      <c r="AD87" s="211"/>
      <c r="AE87" s="211"/>
      <c r="AF87" s="211"/>
      <c r="AG87" s="211" t="s">
        <v>217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2" x14ac:dyDescent="0.25">
      <c r="A88" s="228"/>
      <c r="B88" s="229"/>
      <c r="C88" s="261" t="s">
        <v>240</v>
      </c>
      <c r="D88" s="234"/>
      <c r="E88" s="235">
        <v>97.9</v>
      </c>
      <c r="F88" s="232"/>
      <c r="G88" s="232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1"/>
      <c r="AA88" s="211"/>
      <c r="AB88" s="211"/>
      <c r="AC88" s="211"/>
      <c r="AD88" s="211"/>
      <c r="AE88" s="211"/>
      <c r="AF88" s="211"/>
      <c r="AG88" s="211" t="s">
        <v>128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3" x14ac:dyDescent="0.25">
      <c r="A89" s="228"/>
      <c r="B89" s="229"/>
      <c r="C89" s="261" t="s">
        <v>241</v>
      </c>
      <c r="D89" s="234"/>
      <c r="E89" s="235">
        <v>-3.6</v>
      </c>
      <c r="F89" s="232"/>
      <c r="G89" s="232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1"/>
      <c r="AA89" s="211"/>
      <c r="AB89" s="211"/>
      <c r="AC89" s="211"/>
      <c r="AD89" s="211"/>
      <c r="AE89" s="211"/>
      <c r="AF89" s="211"/>
      <c r="AG89" s="211" t="s">
        <v>128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3" x14ac:dyDescent="0.25">
      <c r="A90" s="228"/>
      <c r="B90" s="229"/>
      <c r="C90" s="261" t="s">
        <v>242</v>
      </c>
      <c r="D90" s="234"/>
      <c r="E90" s="235">
        <v>-14.4</v>
      </c>
      <c r="F90" s="232"/>
      <c r="G90" s="232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1"/>
      <c r="AA90" s="211"/>
      <c r="AB90" s="211"/>
      <c r="AC90" s="211"/>
      <c r="AD90" s="211"/>
      <c r="AE90" s="211"/>
      <c r="AF90" s="211"/>
      <c r="AG90" s="211" t="s">
        <v>128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3" x14ac:dyDescent="0.25">
      <c r="A91" s="228"/>
      <c r="B91" s="229"/>
      <c r="C91" s="261" t="s">
        <v>243</v>
      </c>
      <c r="D91" s="234"/>
      <c r="E91" s="235">
        <v>-1.6</v>
      </c>
      <c r="F91" s="232"/>
      <c r="G91" s="232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1"/>
      <c r="AA91" s="211"/>
      <c r="AB91" s="211"/>
      <c r="AC91" s="211"/>
      <c r="AD91" s="211"/>
      <c r="AE91" s="211"/>
      <c r="AF91" s="211"/>
      <c r="AG91" s="211" t="s">
        <v>128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3" x14ac:dyDescent="0.25">
      <c r="A92" s="228"/>
      <c r="B92" s="229"/>
      <c r="C92" s="261" t="s">
        <v>244</v>
      </c>
      <c r="D92" s="234"/>
      <c r="E92" s="235">
        <v>-0.6</v>
      </c>
      <c r="F92" s="232"/>
      <c r="G92" s="232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1"/>
      <c r="AA92" s="211"/>
      <c r="AB92" s="211"/>
      <c r="AC92" s="211"/>
      <c r="AD92" s="211"/>
      <c r="AE92" s="211"/>
      <c r="AF92" s="211"/>
      <c r="AG92" s="211" t="s">
        <v>128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0.399999999999999" outlineLevel="1" x14ac:dyDescent="0.25">
      <c r="A93" s="251">
        <v>42</v>
      </c>
      <c r="B93" s="252" t="s">
        <v>245</v>
      </c>
      <c r="C93" s="259" t="s">
        <v>246</v>
      </c>
      <c r="D93" s="253" t="s">
        <v>124</v>
      </c>
      <c r="E93" s="254">
        <v>120.51</v>
      </c>
      <c r="F93" s="255"/>
      <c r="G93" s="256">
        <f>ROUND(E93*F93,2)</f>
        <v>0</v>
      </c>
      <c r="H93" s="233"/>
      <c r="I93" s="232">
        <f>ROUND(E93*H93,2)</f>
        <v>0</v>
      </c>
      <c r="J93" s="233"/>
      <c r="K93" s="232">
        <f>ROUND(E93*J93,2)</f>
        <v>0</v>
      </c>
      <c r="L93" s="232">
        <v>21</v>
      </c>
      <c r="M93" s="232">
        <f>G93*(1+L93/100)</f>
        <v>0</v>
      </c>
      <c r="N93" s="231">
        <v>0</v>
      </c>
      <c r="O93" s="231">
        <f>ROUND(E93*N93,2)</f>
        <v>0</v>
      </c>
      <c r="P93" s="231">
        <v>1E-3</v>
      </c>
      <c r="Q93" s="231">
        <f>ROUND(E93*P93,2)</f>
        <v>0.12</v>
      </c>
      <c r="R93" s="232"/>
      <c r="S93" s="232" t="s">
        <v>125</v>
      </c>
      <c r="T93" s="232" t="s">
        <v>125</v>
      </c>
      <c r="U93" s="232">
        <v>0.255</v>
      </c>
      <c r="V93" s="232">
        <f>ROUND(E93*U93,2)</f>
        <v>30.73</v>
      </c>
      <c r="W93" s="232"/>
      <c r="X93" s="232" t="s">
        <v>117</v>
      </c>
      <c r="Y93" s="232" t="s">
        <v>118</v>
      </c>
      <c r="Z93" s="211"/>
      <c r="AA93" s="211"/>
      <c r="AB93" s="211"/>
      <c r="AC93" s="211"/>
      <c r="AD93" s="211"/>
      <c r="AE93" s="211"/>
      <c r="AF93" s="211"/>
      <c r="AG93" s="211" t="s">
        <v>217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51">
        <v>43</v>
      </c>
      <c r="B94" s="252" t="s">
        <v>247</v>
      </c>
      <c r="C94" s="259" t="s">
        <v>248</v>
      </c>
      <c r="D94" s="253" t="s">
        <v>124</v>
      </c>
      <c r="E94" s="254">
        <v>120.51</v>
      </c>
      <c r="F94" s="255"/>
      <c r="G94" s="256">
        <f>ROUND(E94*F94,2)</f>
        <v>0</v>
      </c>
      <c r="H94" s="233"/>
      <c r="I94" s="232">
        <f>ROUND(E94*H94,2)</f>
        <v>0</v>
      </c>
      <c r="J94" s="233"/>
      <c r="K94" s="232">
        <f>ROUND(E94*J94,2)</f>
        <v>0</v>
      </c>
      <c r="L94" s="232">
        <v>21</v>
      </c>
      <c r="M94" s="232">
        <f>G94*(1+L94/100)</f>
        <v>0</v>
      </c>
      <c r="N94" s="231">
        <v>2.5000000000000001E-4</v>
      </c>
      <c r="O94" s="231">
        <f>ROUND(E94*N94,2)</f>
        <v>0.03</v>
      </c>
      <c r="P94" s="231">
        <v>0</v>
      </c>
      <c r="Q94" s="231">
        <f>ROUND(E94*P94,2)</f>
        <v>0</v>
      </c>
      <c r="R94" s="232"/>
      <c r="S94" s="232" t="s">
        <v>125</v>
      </c>
      <c r="T94" s="232" t="s">
        <v>125</v>
      </c>
      <c r="U94" s="232">
        <v>0.38</v>
      </c>
      <c r="V94" s="232">
        <f>ROUND(E94*U94,2)</f>
        <v>45.79</v>
      </c>
      <c r="W94" s="232"/>
      <c r="X94" s="232" t="s">
        <v>117</v>
      </c>
      <c r="Y94" s="232" t="s">
        <v>118</v>
      </c>
      <c r="Z94" s="211"/>
      <c r="AA94" s="211"/>
      <c r="AB94" s="211"/>
      <c r="AC94" s="211"/>
      <c r="AD94" s="211"/>
      <c r="AE94" s="211"/>
      <c r="AF94" s="211"/>
      <c r="AG94" s="211" t="s">
        <v>217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5">
      <c r="A95" s="245">
        <v>44</v>
      </c>
      <c r="B95" s="246" t="s">
        <v>249</v>
      </c>
      <c r="C95" s="260" t="s">
        <v>250</v>
      </c>
      <c r="D95" s="247" t="s">
        <v>141</v>
      </c>
      <c r="E95" s="248">
        <v>20.2</v>
      </c>
      <c r="F95" s="249"/>
      <c r="G95" s="250">
        <f>ROUND(E95*F95,2)</f>
        <v>0</v>
      </c>
      <c r="H95" s="233"/>
      <c r="I95" s="232">
        <f>ROUND(E95*H95,2)</f>
        <v>0</v>
      </c>
      <c r="J95" s="233"/>
      <c r="K95" s="232">
        <f>ROUND(E95*J95,2)</f>
        <v>0</v>
      </c>
      <c r="L95" s="232">
        <v>21</v>
      </c>
      <c r="M95" s="232">
        <f>G95*(1+L95/100)</f>
        <v>0</v>
      </c>
      <c r="N95" s="231">
        <v>2.5999999999999998E-4</v>
      </c>
      <c r="O95" s="231">
        <f>ROUND(E95*N95,2)</f>
        <v>0.01</v>
      </c>
      <c r="P95" s="231">
        <v>0</v>
      </c>
      <c r="Q95" s="231">
        <f>ROUND(E95*P95,2)</f>
        <v>0</v>
      </c>
      <c r="R95" s="232"/>
      <c r="S95" s="232" t="s">
        <v>125</v>
      </c>
      <c r="T95" s="232" t="s">
        <v>125</v>
      </c>
      <c r="U95" s="232">
        <v>0.15</v>
      </c>
      <c r="V95" s="232">
        <f>ROUND(E95*U95,2)</f>
        <v>3.03</v>
      </c>
      <c r="W95" s="232"/>
      <c r="X95" s="232" t="s">
        <v>117</v>
      </c>
      <c r="Y95" s="232" t="s">
        <v>118</v>
      </c>
      <c r="Z95" s="211"/>
      <c r="AA95" s="211"/>
      <c r="AB95" s="211"/>
      <c r="AC95" s="211"/>
      <c r="AD95" s="211"/>
      <c r="AE95" s="211"/>
      <c r="AF95" s="211"/>
      <c r="AG95" s="211" t="s">
        <v>217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2" x14ac:dyDescent="0.25">
      <c r="A96" s="228"/>
      <c r="B96" s="229"/>
      <c r="C96" s="261" t="s">
        <v>251</v>
      </c>
      <c r="D96" s="234"/>
      <c r="E96" s="235">
        <v>14.4</v>
      </c>
      <c r="F96" s="232"/>
      <c r="G96" s="232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1"/>
      <c r="AA96" s="211"/>
      <c r="AB96" s="211"/>
      <c r="AC96" s="211"/>
      <c r="AD96" s="211"/>
      <c r="AE96" s="211"/>
      <c r="AF96" s="211"/>
      <c r="AG96" s="211" t="s">
        <v>128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3" x14ac:dyDescent="0.25">
      <c r="A97" s="228"/>
      <c r="B97" s="229"/>
      <c r="C97" s="261" t="s">
        <v>252</v>
      </c>
      <c r="D97" s="234"/>
      <c r="E97" s="235">
        <v>1.6</v>
      </c>
      <c r="F97" s="232"/>
      <c r="G97" s="232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1"/>
      <c r="AA97" s="211"/>
      <c r="AB97" s="211"/>
      <c r="AC97" s="211"/>
      <c r="AD97" s="211"/>
      <c r="AE97" s="211"/>
      <c r="AF97" s="211"/>
      <c r="AG97" s="211" t="s">
        <v>128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3" x14ac:dyDescent="0.25">
      <c r="A98" s="228"/>
      <c r="B98" s="229"/>
      <c r="C98" s="261" t="s">
        <v>253</v>
      </c>
      <c r="D98" s="234"/>
      <c r="E98" s="235">
        <v>0.6</v>
      </c>
      <c r="F98" s="232"/>
      <c r="G98" s="232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1"/>
      <c r="AA98" s="211"/>
      <c r="AB98" s="211"/>
      <c r="AC98" s="211"/>
      <c r="AD98" s="211"/>
      <c r="AE98" s="211"/>
      <c r="AF98" s="211"/>
      <c r="AG98" s="211" t="s">
        <v>128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3" x14ac:dyDescent="0.25">
      <c r="A99" s="228"/>
      <c r="B99" s="229"/>
      <c r="C99" s="261" t="s">
        <v>254</v>
      </c>
      <c r="D99" s="234"/>
      <c r="E99" s="235">
        <v>3.6</v>
      </c>
      <c r="F99" s="232"/>
      <c r="G99" s="232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1"/>
      <c r="AA99" s="211"/>
      <c r="AB99" s="211"/>
      <c r="AC99" s="211"/>
      <c r="AD99" s="211"/>
      <c r="AE99" s="211"/>
      <c r="AF99" s="211"/>
      <c r="AG99" s="211" t="s">
        <v>128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45">
        <v>45</v>
      </c>
      <c r="B100" s="246" t="s">
        <v>255</v>
      </c>
      <c r="C100" s="260" t="s">
        <v>256</v>
      </c>
      <c r="D100" s="247" t="s">
        <v>124</v>
      </c>
      <c r="E100" s="248">
        <v>134.97120000000001</v>
      </c>
      <c r="F100" s="249"/>
      <c r="G100" s="250">
        <f>ROUND(E100*F100,2)</f>
        <v>0</v>
      </c>
      <c r="H100" s="233"/>
      <c r="I100" s="232">
        <f>ROUND(E100*H100,2)</f>
        <v>0</v>
      </c>
      <c r="J100" s="233"/>
      <c r="K100" s="232">
        <f>ROUND(E100*J100,2)</f>
        <v>0</v>
      </c>
      <c r="L100" s="232">
        <v>21</v>
      </c>
      <c r="M100" s="232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2"/>
      <c r="S100" s="232" t="s">
        <v>115</v>
      </c>
      <c r="T100" s="232" t="s">
        <v>116</v>
      </c>
      <c r="U100" s="232">
        <v>0</v>
      </c>
      <c r="V100" s="232">
        <f>ROUND(E100*U100,2)</f>
        <v>0</v>
      </c>
      <c r="W100" s="232"/>
      <c r="X100" s="232" t="s">
        <v>117</v>
      </c>
      <c r="Y100" s="232" t="s">
        <v>118</v>
      </c>
      <c r="Z100" s="211"/>
      <c r="AA100" s="211"/>
      <c r="AB100" s="211"/>
      <c r="AC100" s="211"/>
      <c r="AD100" s="211"/>
      <c r="AE100" s="211"/>
      <c r="AF100" s="211"/>
      <c r="AG100" s="211" t="s">
        <v>217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2" x14ac:dyDescent="0.25">
      <c r="A101" s="228"/>
      <c r="B101" s="229"/>
      <c r="C101" s="261" t="s">
        <v>257</v>
      </c>
      <c r="D101" s="234"/>
      <c r="E101" s="235">
        <v>134.97120000000001</v>
      </c>
      <c r="F101" s="232"/>
      <c r="G101" s="232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1"/>
      <c r="AA101" s="211"/>
      <c r="AB101" s="211"/>
      <c r="AC101" s="211"/>
      <c r="AD101" s="211"/>
      <c r="AE101" s="211"/>
      <c r="AF101" s="211"/>
      <c r="AG101" s="211" t="s">
        <v>128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28">
        <v>46</v>
      </c>
      <c r="B102" s="229" t="s">
        <v>258</v>
      </c>
      <c r="C102" s="262" t="s">
        <v>259</v>
      </c>
      <c r="D102" s="230" t="s">
        <v>0</v>
      </c>
      <c r="E102" s="257"/>
      <c r="F102" s="233"/>
      <c r="G102" s="232">
        <f>ROUND(E102*F102,2)</f>
        <v>0</v>
      </c>
      <c r="H102" s="233"/>
      <c r="I102" s="232">
        <f>ROUND(E102*H102,2)</f>
        <v>0</v>
      </c>
      <c r="J102" s="233"/>
      <c r="K102" s="232">
        <f>ROUND(E102*J102,2)</f>
        <v>0</v>
      </c>
      <c r="L102" s="232">
        <v>21</v>
      </c>
      <c r="M102" s="232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2"/>
      <c r="S102" s="232" t="s">
        <v>125</v>
      </c>
      <c r="T102" s="232" t="s">
        <v>125</v>
      </c>
      <c r="U102" s="232">
        <v>0</v>
      </c>
      <c r="V102" s="232">
        <f>ROUND(E102*U102,2)</f>
        <v>0</v>
      </c>
      <c r="W102" s="232"/>
      <c r="X102" s="232" t="s">
        <v>179</v>
      </c>
      <c r="Y102" s="232" t="s">
        <v>118</v>
      </c>
      <c r="Z102" s="211"/>
      <c r="AA102" s="211"/>
      <c r="AB102" s="211"/>
      <c r="AC102" s="211"/>
      <c r="AD102" s="211"/>
      <c r="AE102" s="211"/>
      <c r="AF102" s="211"/>
      <c r="AG102" s="211" t="s">
        <v>180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x14ac:dyDescent="0.25">
      <c r="A103" s="238" t="s">
        <v>110</v>
      </c>
      <c r="B103" s="239" t="s">
        <v>73</v>
      </c>
      <c r="C103" s="258" t="s">
        <v>74</v>
      </c>
      <c r="D103" s="240"/>
      <c r="E103" s="241"/>
      <c r="F103" s="242"/>
      <c r="G103" s="243">
        <f>SUMIF(AG104:AG108,"&lt;&gt;NOR",G104:G108)</f>
        <v>0</v>
      </c>
      <c r="H103" s="237"/>
      <c r="I103" s="237">
        <f>SUM(I104:I108)</f>
        <v>0</v>
      </c>
      <c r="J103" s="237"/>
      <c r="K103" s="237">
        <f>SUM(K104:K108)</f>
        <v>0</v>
      </c>
      <c r="L103" s="237"/>
      <c r="M103" s="237">
        <f>SUM(M104:M108)</f>
        <v>0</v>
      </c>
      <c r="N103" s="236"/>
      <c r="O103" s="236">
        <f>SUM(O104:O108)</f>
        <v>0.02</v>
      </c>
      <c r="P103" s="236"/>
      <c r="Q103" s="236">
        <f>SUM(Q104:Q108)</f>
        <v>0</v>
      </c>
      <c r="R103" s="237"/>
      <c r="S103" s="237"/>
      <c r="T103" s="237"/>
      <c r="U103" s="237"/>
      <c r="V103" s="237">
        <f>SUM(V104:V108)</f>
        <v>25.990000000000002</v>
      </c>
      <c r="W103" s="237"/>
      <c r="X103" s="237"/>
      <c r="Y103" s="237"/>
      <c r="AG103" t="s">
        <v>111</v>
      </c>
    </row>
    <row r="104" spans="1:60" ht="20.399999999999999" outlineLevel="1" x14ac:dyDescent="0.25">
      <c r="A104" s="251">
        <v>47</v>
      </c>
      <c r="B104" s="252" t="s">
        <v>260</v>
      </c>
      <c r="C104" s="259" t="s">
        <v>261</v>
      </c>
      <c r="D104" s="253" t="s">
        <v>124</v>
      </c>
      <c r="E104" s="254">
        <v>32.011000000000003</v>
      </c>
      <c r="F104" s="255"/>
      <c r="G104" s="256">
        <f>ROUND(E104*F104,2)</f>
        <v>0</v>
      </c>
      <c r="H104" s="233"/>
      <c r="I104" s="232">
        <f>ROUND(E104*H104,2)</f>
        <v>0</v>
      </c>
      <c r="J104" s="233"/>
      <c r="K104" s="232">
        <f>ROUND(E104*J104,2)</f>
        <v>0</v>
      </c>
      <c r="L104" s="232">
        <v>21</v>
      </c>
      <c r="M104" s="232">
        <f>G104*(1+L104/100)</f>
        <v>0</v>
      </c>
      <c r="N104" s="231">
        <v>3.1E-4</v>
      </c>
      <c r="O104" s="231">
        <f>ROUND(E104*N104,2)</f>
        <v>0.01</v>
      </c>
      <c r="P104" s="231">
        <v>0</v>
      </c>
      <c r="Q104" s="231">
        <f>ROUND(E104*P104,2)</f>
        <v>0</v>
      </c>
      <c r="R104" s="232"/>
      <c r="S104" s="232" t="s">
        <v>115</v>
      </c>
      <c r="T104" s="232" t="s">
        <v>125</v>
      </c>
      <c r="U104" s="232">
        <v>0.41199999999999998</v>
      </c>
      <c r="V104" s="232">
        <f>ROUND(E104*U104,2)</f>
        <v>13.19</v>
      </c>
      <c r="W104" s="232"/>
      <c r="X104" s="232" t="s">
        <v>117</v>
      </c>
      <c r="Y104" s="232" t="s">
        <v>118</v>
      </c>
      <c r="Z104" s="211"/>
      <c r="AA104" s="211"/>
      <c r="AB104" s="211"/>
      <c r="AC104" s="211"/>
      <c r="AD104" s="211"/>
      <c r="AE104" s="211"/>
      <c r="AF104" s="211"/>
      <c r="AG104" s="211" t="s">
        <v>217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45">
        <v>48</v>
      </c>
      <c r="B105" s="246" t="s">
        <v>262</v>
      </c>
      <c r="C105" s="260" t="s">
        <v>263</v>
      </c>
      <c r="D105" s="247" t="s">
        <v>124</v>
      </c>
      <c r="E105" s="248">
        <v>32.011000000000003</v>
      </c>
      <c r="F105" s="249"/>
      <c r="G105" s="250">
        <f>ROUND(E105*F105,2)</f>
        <v>0</v>
      </c>
      <c r="H105" s="233"/>
      <c r="I105" s="232">
        <f>ROUND(E105*H105,2)</f>
        <v>0</v>
      </c>
      <c r="J105" s="233"/>
      <c r="K105" s="232">
        <f>ROUND(E105*J105,2)</f>
        <v>0</v>
      </c>
      <c r="L105" s="232">
        <v>21</v>
      </c>
      <c r="M105" s="232">
        <f>G105*(1+L105/100)</f>
        <v>0</v>
      </c>
      <c r="N105" s="231">
        <v>3.1E-4</v>
      </c>
      <c r="O105" s="231">
        <f>ROUND(E105*N105,2)</f>
        <v>0.01</v>
      </c>
      <c r="P105" s="231">
        <v>0</v>
      </c>
      <c r="Q105" s="231">
        <f>ROUND(E105*P105,2)</f>
        <v>0</v>
      </c>
      <c r="R105" s="232"/>
      <c r="S105" s="232" t="s">
        <v>115</v>
      </c>
      <c r="T105" s="232" t="s">
        <v>125</v>
      </c>
      <c r="U105" s="232">
        <v>0.4</v>
      </c>
      <c r="V105" s="232">
        <f>ROUND(E105*U105,2)</f>
        <v>12.8</v>
      </c>
      <c r="W105" s="232"/>
      <c r="X105" s="232" t="s">
        <v>117</v>
      </c>
      <c r="Y105" s="232" t="s">
        <v>118</v>
      </c>
      <c r="Z105" s="211"/>
      <c r="AA105" s="211"/>
      <c r="AB105" s="211"/>
      <c r="AC105" s="211"/>
      <c r="AD105" s="211"/>
      <c r="AE105" s="211"/>
      <c r="AF105" s="211"/>
      <c r="AG105" s="211" t="s">
        <v>119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2" x14ac:dyDescent="0.25">
      <c r="A106" s="228"/>
      <c r="B106" s="229"/>
      <c r="C106" s="261" t="s">
        <v>264</v>
      </c>
      <c r="D106" s="234"/>
      <c r="E106" s="235">
        <v>27.103999999999999</v>
      </c>
      <c r="F106" s="232"/>
      <c r="G106" s="232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1"/>
      <c r="AA106" s="211"/>
      <c r="AB106" s="211"/>
      <c r="AC106" s="211"/>
      <c r="AD106" s="211"/>
      <c r="AE106" s="211"/>
      <c r="AF106" s="211"/>
      <c r="AG106" s="211" t="s">
        <v>128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3" x14ac:dyDescent="0.25">
      <c r="A107" s="228"/>
      <c r="B107" s="229"/>
      <c r="C107" s="261" t="s">
        <v>265</v>
      </c>
      <c r="D107" s="234"/>
      <c r="E107" s="235">
        <v>3.3180000000000001</v>
      </c>
      <c r="F107" s="232"/>
      <c r="G107" s="232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1"/>
      <c r="AA107" s="211"/>
      <c r="AB107" s="211"/>
      <c r="AC107" s="211"/>
      <c r="AD107" s="211"/>
      <c r="AE107" s="211"/>
      <c r="AF107" s="211"/>
      <c r="AG107" s="211" t="s">
        <v>128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3" x14ac:dyDescent="0.25">
      <c r="A108" s="228"/>
      <c r="B108" s="229"/>
      <c r="C108" s="261" t="s">
        <v>266</v>
      </c>
      <c r="D108" s="234"/>
      <c r="E108" s="235">
        <v>1.589</v>
      </c>
      <c r="F108" s="232"/>
      <c r="G108" s="232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1"/>
      <c r="AA108" s="211"/>
      <c r="AB108" s="211"/>
      <c r="AC108" s="211"/>
      <c r="AD108" s="211"/>
      <c r="AE108" s="211"/>
      <c r="AF108" s="211"/>
      <c r="AG108" s="211" t="s">
        <v>128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5">
      <c r="A109" s="238" t="s">
        <v>110</v>
      </c>
      <c r="B109" s="239" t="s">
        <v>75</v>
      </c>
      <c r="C109" s="258" t="s">
        <v>76</v>
      </c>
      <c r="D109" s="240"/>
      <c r="E109" s="241"/>
      <c r="F109" s="242"/>
      <c r="G109" s="243">
        <f>SUMIF(AG110:AG117,"&lt;&gt;NOR",G110:G117)</f>
        <v>0</v>
      </c>
      <c r="H109" s="237"/>
      <c r="I109" s="237">
        <f>SUM(I110:I117)</f>
        <v>0</v>
      </c>
      <c r="J109" s="237"/>
      <c r="K109" s="237">
        <f>SUM(K110:K117)</f>
        <v>0</v>
      </c>
      <c r="L109" s="237"/>
      <c r="M109" s="237">
        <f>SUM(M110:M117)</f>
        <v>0</v>
      </c>
      <c r="N109" s="236"/>
      <c r="O109" s="236">
        <f>SUM(O110:O117)</f>
        <v>0.03</v>
      </c>
      <c r="P109" s="236"/>
      <c r="Q109" s="236">
        <f>SUM(Q110:Q117)</f>
        <v>0</v>
      </c>
      <c r="R109" s="237"/>
      <c r="S109" s="237"/>
      <c r="T109" s="237"/>
      <c r="U109" s="237"/>
      <c r="V109" s="237">
        <f>SUM(V110:V117)</f>
        <v>21.48</v>
      </c>
      <c r="W109" s="237"/>
      <c r="X109" s="237"/>
      <c r="Y109" s="237"/>
      <c r="AG109" t="s">
        <v>111</v>
      </c>
    </row>
    <row r="110" spans="1:60" outlineLevel="1" x14ac:dyDescent="0.25">
      <c r="A110" s="251">
        <v>49</v>
      </c>
      <c r="B110" s="252" t="s">
        <v>267</v>
      </c>
      <c r="C110" s="259" t="s">
        <v>268</v>
      </c>
      <c r="D110" s="253" t="s">
        <v>124</v>
      </c>
      <c r="E110" s="254">
        <v>162.13</v>
      </c>
      <c r="F110" s="255"/>
      <c r="G110" s="256">
        <f>ROUND(E110*F110,2)</f>
        <v>0</v>
      </c>
      <c r="H110" s="233"/>
      <c r="I110" s="232">
        <f>ROUND(E110*H110,2)</f>
        <v>0</v>
      </c>
      <c r="J110" s="233"/>
      <c r="K110" s="232">
        <f>ROUND(E110*J110,2)</f>
        <v>0</v>
      </c>
      <c r="L110" s="232">
        <v>21</v>
      </c>
      <c r="M110" s="232">
        <f>G110*(1+L110/100)</f>
        <v>0</v>
      </c>
      <c r="N110" s="231">
        <v>6.9999999999999994E-5</v>
      </c>
      <c r="O110" s="231">
        <f>ROUND(E110*N110,2)</f>
        <v>0.01</v>
      </c>
      <c r="P110" s="231">
        <v>0</v>
      </c>
      <c r="Q110" s="231">
        <f>ROUND(E110*P110,2)</f>
        <v>0</v>
      </c>
      <c r="R110" s="232"/>
      <c r="S110" s="232" t="s">
        <v>125</v>
      </c>
      <c r="T110" s="232" t="s">
        <v>125</v>
      </c>
      <c r="U110" s="232">
        <v>3.2480000000000002E-2</v>
      </c>
      <c r="V110" s="232">
        <f>ROUND(E110*U110,2)</f>
        <v>5.27</v>
      </c>
      <c r="W110" s="232"/>
      <c r="X110" s="232" t="s">
        <v>117</v>
      </c>
      <c r="Y110" s="232" t="s">
        <v>118</v>
      </c>
      <c r="Z110" s="211"/>
      <c r="AA110" s="211"/>
      <c r="AB110" s="211"/>
      <c r="AC110" s="211"/>
      <c r="AD110" s="211"/>
      <c r="AE110" s="211"/>
      <c r="AF110" s="211"/>
      <c r="AG110" s="211" t="s">
        <v>217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45">
        <v>50</v>
      </c>
      <c r="B111" s="246" t="s">
        <v>269</v>
      </c>
      <c r="C111" s="260" t="s">
        <v>270</v>
      </c>
      <c r="D111" s="247" t="s">
        <v>124</v>
      </c>
      <c r="E111" s="248">
        <v>162.13069999999999</v>
      </c>
      <c r="F111" s="249"/>
      <c r="G111" s="250">
        <f>ROUND(E111*F111,2)</f>
        <v>0</v>
      </c>
      <c r="H111" s="233"/>
      <c r="I111" s="232">
        <f>ROUND(E111*H111,2)</f>
        <v>0</v>
      </c>
      <c r="J111" s="233"/>
      <c r="K111" s="232">
        <f>ROUND(E111*J111,2)</f>
        <v>0</v>
      </c>
      <c r="L111" s="232">
        <v>21</v>
      </c>
      <c r="M111" s="232">
        <f>G111*(1+L111/100)</f>
        <v>0</v>
      </c>
      <c r="N111" s="231">
        <v>1.3999999999999999E-4</v>
      </c>
      <c r="O111" s="231">
        <f>ROUND(E111*N111,2)</f>
        <v>0.02</v>
      </c>
      <c r="P111" s="231">
        <v>0</v>
      </c>
      <c r="Q111" s="231">
        <f>ROUND(E111*P111,2)</f>
        <v>0</v>
      </c>
      <c r="R111" s="232"/>
      <c r="S111" s="232" t="s">
        <v>125</v>
      </c>
      <c r="T111" s="232" t="s">
        <v>125</v>
      </c>
      <c r="U111" s="232">
        <v>0.1</v>
      </c>
      <c r="V111" s="232">
        <f>ROUND(E111*U111,2)</f>
        <v>16.21</v>
      </c>
      <c r="W111" s="232"/>
      <c r="X111" s="232" t="s">
        <v>117</v>
      </c>
      <c r="Y111" s="232" t="s">
        <v>118</v>
      </c>
      <c r="Z111" s="211"/>
      <c r="AA111" s="211"/>
      <c r="AB111" s="211"/>
      <c r="AC111" s="211"/>
      <c r="AD111" s="211"/>
      <c r="AE111" s="211"/>
      <c r="AF111" s="211"/>
      <c r="AG111" s="211" t="s">
        <v>217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2" x14ac:dyDescent="0.25">
      <c r="A112" s="228"/>
      <c r="B112" s="229"/>
      <c r="C112" s="261" t="s">
        <v>271</v>
      </c>
      <c r="D112" s="234"/>
      <c r="E112" s="235"/>
      <c r="F112" s="232"/>
      <c r="G112" s="232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1"/>
      <c r="AA112" s="211"/>
      <c r="AB112" s="211"/>
      <c r="AC112" s="211"/>
      <c r="AD112" s="211"/>
      <c r="AE112" s="211"/>
      <c r="AF112" s="211"/>
      <c r="AG112" s="211" t="s">
        <v>128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3" x14ac:dyDescent="0.25">
      <c r="A113" s="228"/>
      <c r="B113" s="229"/>
      <c r="C113" s="261" t="s">
        <v>272</v>
      </c>
      <c r="D113" s="234"/>
      <c r="E113" s="235">
        <v>14.56</v>
      </c>
      <c r="F113" s="232"/>
      <c r="G113" s="232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1"/>
      <c r="AA113" s="211"/>
      <c r="AB113" s="211"/>
      <c r="AC113" s="211"/>
      <c r="AD113" s="211"/>
      <c r="AE113" s="211"/>
      <c r="AF113" s="211"/>
      <c r="AG113" s="211" t="s">
        <v>128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3" x14ac:dyDescent="0.25">
      <c r="A114" s="228"/>
      <c r="B114" s="229"/>
      <c r="C114" s="261" t="s">
        <v>273</v>
      </c>
      <c r="D114" s="234"/>
      <c r="E114" s="235">
        <v>-7.0919999999999996</v>
      </c>
      <c r="F114" s="232"/>
      <c r="G114" s="232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1"/>
      <c r="AA114" s="211"/>
      <c r="AB114" s="211"/>
      <c r="AC114" s="211"/>
      <c r="AD114" s="211"/>
      <c r="AE114" s="211"/>
      <c r="AF114" s="211"/>
      <c r="AG114" s="211" t="s">
        <v>128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3" x14ac:dyDescent="0.25">
      <c r="A115" s="228"/>
      <c r="B115" s="229"/>
      <c r="C115" s="261" t="s">
        <v>158</v>
      </c>
      <c r="D115" s="234"/>
      <c r="E115" s="235"/>
      <c r="F115" s="232"/>
      <c r="G115" s="232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1"/>
      <c r="AA115" s="211"/>
      <c r="AB115" s="211"/>
      <c r="AC115" s="211"/>
      <c r="AD115" s="211"/>
      <c r="AE115" s="211"/>
      <c r="AF115" s="211"/>
      <c r="AG115" s="211" t="s">
        <v>128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3" x14ac:dyDescent="0.25">
      <c r="A116" s="228"/>
      <c r="B116" s="229"/>
      <c r="C116" s="261" t="s">
        <v>127</v>
      </c>
      <c r="D116" s="234"/>
      <c r="E116" s="235">
        <v>268.83</v>
      </c>
      <c r="F116" s="232"/>
      <c r="G116" s="232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1"/>
      <c r="AA116" s="211"/>
      <c r="AB116" s="211"/>
      <c r="AC116" s="211"/>
      <c r="AD116" s="211"/>
      <c r="AE116" s="211"/>
      <c r="AF116" s="211"/>
      <c r="AG116" s="211" t="s">
        <v>128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3" x14ac:dyDescent="0.25">
      <c r="A117" s="228"/>
      <c r="B117" s="229"/>
      <c r="C117" s="261" t="s">
        <v>274</v>
      </c>
      <c r="D117" s="234"/>
      <c r="E117" s="235">
        <v>-114.1673</v>
      </c>
      <c r="F117" s="232"/>
      <c r="G117" s="232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1"/>
      <c r="AA117" s="211"/>
      <c r="AB117" s="211"/>
      <c r="AC117" s="211"/>
      <c r="AD117" s="211"/>
      <c r="AE117" s="211"/>
      <c r="AF117" s="211"/>
      <c r="AG117" s="211" t="s">
        <v>128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x14ac:dyDescent="0.25">
      <c r="A118" s="238" t="s">
        <v>110</v>
      </c>
      <c r="B118" s="239" t="s">
        <v>77</v>
      </c>
      <c r="C118" s="258" t="s">
        <v>78</v>
      </c>
      <c r="D118" s="240"/>
      <c r="E118" s="241"/>
      <c r="F118" s="242"/>
      <c r="G118" s="243">
        <f>SUMIF(AG119:AG120,"&lt;&gt;NOR",G119:G120)</f>
        <v>0</v>
      </c>
      <c r="H118" s="237"/>
      <c r="I118" s="237">
        <f>SUM(I119:I120)</f>
        <v>0</v>
      </c>
      <c r="J118" s="237"/>
      <c r="K118" s="237">
        <f>SUM(K119:K120)</f>
        <v>0</v>
      </c>
      <c r="L118" s="237"/>
      <c r="M118" s="237">
        <f>SUM(M119:M120)</f>
        <v>0</v>
      </c>
      <c r="N118" s="236"/>
      <c r="O118" s="236">
        <f>SUM(O119:O120)</f>
        <v>0</v>
      </c>
      <c r="P118" s="236"/>
      <c r="Q118" s="236">
        <f>SUM(Q119:Q120)</f>
        <v>0</v>
      </c>
      <c r="R118" s="237"/>
      <c r="S118" s="237"/>
      <c r="T118" s="237"/>
      <c r="U118" s="237"/>
      <c r="V118" s="237">
        <f>SUM(V119:V120)</f>
        <v>0</v>
      </c>
      <c r="W118" s="237"/>
      <c r="X118" s="237"/>
      <c r="Y118" s="237"/>
      <c r="AG118" t="s">
        <v>111</v>
      </c>
    </row>
    <row r="119" spans="1:60" outlineLevel="1" x14ac:dyDescent="0.25">
      <c r="A119" s="251">
        <v>51</v>
      </c>
      <c r="B119" s="252" t="s">
        <v>275</v>
      </c>
      <c r="C119" s="259" t="s">
        <v>276</v>
      </c>
      <c r="D119" s="253" t="s">
        <v>114</v>
      </c>
      <c r="E119" s="254">
        <v>1</v>
      </c>
      <c r="F119" s="255"/>
      <c r="G119" s="256">
        <f>ROUND(E119*F119,2)</f>
        <v>0</v>
      </c>
      <c r="H119" s="233"/>
      <c r="I119" s="232">
        <f>ROUND(E119*H119,2)</f>
        <v>0</v>
      </c>
      <c r="J119" s="233"/>
      <c r="K119" s="232">
        <f>ROUND(E119*J119,2)</f>
        <v>0</v>
      </c>
      <c r="L119" s="232">
        <v>21</v>
      </c>
      <c r="M119" s="232">
        <f>G119*(1+L119/100)</f>
        <v>0</v>
      </c>
      <c r="N119" s="231">
        <v>0</v>
      </c>
      <c r="O119" s="231">
        <f>ROUND(E119*N119,2)</f>
        <v>0</v>
      </c>
      <c r="P119" s="231">
        <v>0</v>
      </c>
      <c r="Q119" s="231">
        <f>ROUND(E119*P119,2)</f>
        <v>0</v>
      </c>
      <c r="R119" s="232"/>
      <c r="S119" s="232" t="s">
        <v>115</v>
      </c>
      <c r="T119" s="232" t="s">
        <v>116</v>
      </c>
      <c r="U119" s="232">
        <v>0</v>
      </c>
      <c r="V119" s="232">
        <f>ROUND(E119*U119,2)</f>
        <v>0</v>
      </c>
      <c r="W119" s="232"/>
      <c r="X119" s="232" t="s">
        <v>117</v>
      </c>
      <c r="Y119" s="232" t="s">
        <v>118</v>
      </c>
      <c r="Z119" s="211"/>
      <c r="AA119" s="211"/>
      <c r="AB119" s="211"/>
      <c r="AC119" s="211"/>
      <c r="AD119" s="211"/>
      <c r="AE119" s="211"/>
      <c r="AF119" s="211"/>
      <c r="AG119" s="211" t="s">
        <v>126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51">
        <v>52</v>
      </c>
      <c r="B120" s="252" t="s">
        <v>277</v>
      </c>
      <c r="C120" s="259" t="s">
        <v>278</v>
      </c>
      <c r="D120" s="253" t="s">
        <v>114</v>
      </c>
      <c r="E120" s="254">
        <v>1</v>
      </c>
      <c r="F120" s="255"/>
      <c r="G120" s="256">
        <f>ROUND(E120*F120,2)</f>
        <v>0</v>
      </c>
      <c r="H120" s="233"/>
      <c r="I120" s="232">
        <f>ROUND(E120*H120,2)</f>
        <v>0</v>
      </c>
      <c r="J120" s="233"/>
      <c r="K120" s="232">
        <f>ROUND(E120*J120,2)</f>
        <v>0</v>
      </c>
      <c r="L120" s="232">
        <v>21</v>
      </c>
      <c r="M120" s="232">
        <f>G120*(1+L120/100)</f>
        <v>0</v>
      </c>
      <c r="N120" s="231">
        <v>0</v>
      </c>
      <c r="O120" s="231">
        <f>ROUND(E120*N120,2)</f>
        <v>0</v>
      </c>
      <c r="P120" s="231">
        <v>0</v>
      </c>
      <c r="Q120" s="231">
        <f>ROUND(E120*P120,2)</f>
        <v>0</v>
      </c>
      <c r="R120" s="232"/>
      <c r="S120" s="232" t="s">
        <v>115</v>
      </c>
      <c r="T120" s="232" t="s">
        <v>116</v>
      </c>
      <c r="U120" s="232">
        <v>0</v>
      </c>
      <c r="V120" s="232">
        <f>ROUND(E120*U120,2)</f>
        <v>0</v>
      </c>
      <c r="W120" s="232"/>
      <c r="X120" s="232" t="s">
        <v>117</v>
      </c>
      <c r="Y120" s="232" t="s">
        <v>118</v>
      </c>
      <c r="Z120" s="211"/>
      <c r="AA120" s="211"/>
      <c r="AB120" s="211"/>
      <c r="AC120" s="211"/>
      <c r="AD120" s="211"/>
      <c r="AE120" s="211"/>
      <c r="AF120" s="211"/>
      <c r="AG120" s="211" t="s">
        <v>126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x14ac:dyDescent="0.25">
      <c r="A121" s="238" t="s">
        <v>110</v>
      </c>
      <c r="B121" s="239" t="s">
        <v>79</v>
      </c>
      <c r="C121" s="258" t="s">
        <v>80</v>
      </c>
      <c r="D121" s="240"/>
      <c r="E121" s="241"/>
      <c r="F121" s="242"/>
      <c r="G121" s="243">
        <f>SUMIF(AG122:AG129,"&lt;&gt;NOR",G122:G129)</f>
        <v>0</v>
      </c>
      <c r="H121" s="237"/>
      <c r="I121" s="237">
        <f>SUM(I122:I129)</f>
        <v>0</v>
      </c>
      <c r="J121" s="237"/>
      <c r="K121" s="237">
        <f>SUM(K122:K129)</f>
        <v>0</v>
      </c>
      <c r="L121" s="237"/>
      <c r="M121" s="237">
        <f>SUM(M122:M129)</f>
        <v>0</v>
      </c>
      <c r="N121" s="236"/>
      <c r="O121" s="236">
        <f>SUM(O122:O129)</f>
        <v>0</v>
      </c>
      <c r="P121" s="236"/>
      <c r="Q121" s="236">
        <f>SUM(Q122:Q129)</f>
        <v>0</v>
      </c>
      <c r="R121" s="237"/>
      <c r="S121" s="237"/>
      <c r="T121" s="237"/>
      <c r="U121" s="237"/>
      <c r="V121" s="237">
        <f>SUM(V122:V129)</f>
        <v>9.8699999999999992</v>
      </c>
      <c r="W121" s="237"/>
      <c r="X121" s="237"/>
      <c r="Y121" s="237"/>
      <c r="AG121" t="s">
        <v>111</v>
      </c>
    </row>
    <row r="122" spans="1:60" outlineLevel="1" x14ac:dyDescent="0.25">
      <c r="A122" s="251">
        <v>53</v>
      </c>
      <c r="B122" s="252" t="s">
        <v>279</v>
      </c>
      <c r="C122" s="259" t="s">
        <v>280</v>
      </c>
      <c r="D122" s="253" t="s">
        <v>178</v>
      </c>
      <c r="E122" s="254">
        <v>2.5278100000000001</v>
      </c>
      <c r="F122" s="255"/>
      <c r="G122" s="256">
        <f>ROUND(E122*F122,2)</f>
        <v>0</v>
      </c>
      <c r="H122" s="233"/>
      <c r="I122" s="232">
        <f>ROUND(E122*H122,2)</f>
        <v>0</v>
      </c>
      <c r="J122" s="233"/>
      <c r="K122" s="232">
        <f>ROUND(E122*J122,2)</f>
        <v>0</v>
      </c>
      <c r="L122" s="232">
        <v>21</v>
      </c>
      <c r="M122" s="232">
        <f>G122*(1+L122/100)</f>
        <v>0</v>
      </c>
      <c r="N122" s="231">
        <v>0</v>
      </c>
      <c r="O122" s="231">
        <f>ROUND(E122*N122,2)</f>
        <v>0</v>
      </c>
      <c r="P122" s="231">
        <v>0</v>
      </c>
      <c r="Q122" s="231">
        <f>ROUND(E122*P122,2)</f>
        <v>0</v>
      </c>
      <c r="R122" s="232"/>
      <c r="S122" s="232" t="s">
        <v>125</v>
      </c>
      <c r="T122" s="232" t="s">
        <v>125</v>
      </c>
      <c r="U122" s="232">
        <v>0.93300000000000005</v>
      </c>
      <c r="V122" s="232">
        <f>ROUND(E122*U122,2)</f>
        <v>2.36</v>
      </c>
      <c r="W122" s="232"/>
      <c r="X122" s="232" t="s">
        <v>281</v>
      </c>
      <c r="Y122" s="232" t="s">
        <v>118</v>
      </c>
      <c r="Z122" s="211"/>
      <c r="AA122" s="211"/>
      <c r="AB122" s="211"/>
      <c r="AC122" s="211"/>
      <c r="AD122" s="211"/>
      <c r="AE122" s="211"/>
      <c r="AF122" s="211"/>
      <c r="AG122" s="211" t="s">
        <v>282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51">
        <v>54</v>
      </c>
      <c r="B123" s="252" t="s">
        <v>283</v>
      </c>
      <c r="C123" s="259" t="s">
        <v>284</v>
      </c>
      <c r="D123" s="253" t="s">
        <v>178</v>
      </c>
      <c r="E123" s="254">
        <v>2.5278100000000001</v>
      </c>
      <c r="F123" s="255"/>
      <c r="G123" s="256">
        <f>ROUND(E123*F123,2)</f>
        <v>0</v>
      </c>
      <c r="H123" s="233"/>
      <c r="I123" s="232">
        <f>ROUND(E123*H123,2)</f>
        <v>0</v>
      </c>
      <c r="J123" s="233"/>
      <c r="K123" s="232">
        <f>ROUND(E123*J123,2)</f>
        <v>0</v>
      </c>
      <c r="L123" s="232">
        <v>21</v>
      </c>
      <c r="M123" s="232">
        <f>G123*(1+L123/100)</f>
        <v>0</v>
      </c>
      <c r="N123" s="231">
        <v>0</v>
      </c>
      <c r="O123" s="231">
        <f>ROUND(E123*N123,2)</f>
        <v>0</v>
      </c>
      <c r="P123" s="231">
        <v>0</v>
      </c>
      <c r="Q123" s="231">
        <f>ROUND(E123*P123,2)</f>
        <v>0</v>
      </c>
      <c r="R123" s="232"/>
      <c r="S123" s="232" t="s">
        <v>125</v>
      </c>
      <c r="T123" s="232" t="s">
        <v>125</v>
      </c>
      <c r="U123" s="232">
        <v>0.65300000000000002</v>
      </c>
      <c r="V123" s="232">
        <f>ROUND(E123*U123,2)</f>
        <v>1.65</v>
      </c>
      <c r="W123" s="232"/>
      <c r="X123" s="232" t="s">
        <v>281</v>
      </c>
      <c r="Y123" s="232" t="s">
        <v>118</v>
      </c>
      <c r="Z123" s="211"/>
      <c r="AA123" s="211"/>
      <c r="AB123" s="211"/>
      <c r="AC123" s="211"/>
      <c r="AD123" s="211"/>
      <c r="AE123" s="211"/>
      <c r="AF123" s="211"/>
      <c r="AG123" s="211" t="s">
        <v>282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51">
        <v>55</v>
      </c>
      <c r="B124" s="252" t="s">
        <v>285</v>
      </c>
      <c r="C124" s="259" t="s">
        <v>286</v>
      </c>
      <c r="D124" s="253" t="s">
        <v>178</v>
      </c>
      <c r="E124" s="254">
        <v>2.5278100000000001</v>
      </c>
      <c r="F124" s="255"/>
      <c r="G124" s="256">
        <f>ROUND(E124*F124,2)</f>
        <v>0</v>
      </c>
      <c r="H124" s="233"/>
      <c r="I124" s="232">
        <f>ROUND(E124*H124,2)</f>
        <v>0</v>
      </c>
      <c r="J124" s="233"/>
      <c r="K124" s="232">
        <f>ROUND(E124*J124,2)</f>
        <v>0</v>
      </c>
      <c r="L124" s="232">
        <v>21</v>
      </c>
      <c r="M124" s="232">
        <f>G124*(1+L124/100)</f>
        <v>0</v>
      </c>
      <c r="N124" s="231">
        <v>0</v>
      </c>
      <c r="O124" s="231">
        <f>ROUND(E124*N124,2)</f>
        <v>0</v>
      </c>
      <c r="P124" s="231">
        <v>0</v>
      </c>
      <c r="Q124" s="231">
        <f>ROUND(E124*P124,2)</f>
        <v>0</v>
      </c>
      <c r="R124" s="232"/>
      <c r="S124" s="232" t="s">
        <v>125</v>
      </c>
      <c r="T124" s="232" t="s">
        <v>125</v>
      </c>
      <c r="U124" s="232">
        <v>0.49</v>
      </c>
      <c r="V124" s="232">
        <f>ROUND(E124*U124,2)</f>
        <v>1.24</v>
      </c>
      <c r="W124" s="232"/>
      <c r="X124" s="232" t="s">
        <v>281</v>
      </c>
      <c r="Y124" s="232" t="s">
        <v>118</v>
      </c>
      <c r="Z124" s="211"/>
      <c r="AA124" s="211"/>
      <c r="AB124" s="211"/>
      <c r="AC124" s="211"/>
      <c r="AD124" s="211"/>
      <c r="AE124" s="211"/>
      <c r="AF124" s="211"/>
      <c r="AG124" s="211" t="s">
        <v>282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 x14ac:dyDescent="0.25">
      <c r="A125" s="251">
        <v>56</v>
      </c>
      <c r="B125" s="252" t="s">
        <v>287</v>
      </c>
      <c r="C125" s="259" t="s">
        <v>288</v>
      </c>
      <c r="D125" s="253" t="s">
        <v>178</v>
      </c>
      <c r="E125" s="254">
        <v>35.38937</v>
      </c>
      <c r="F125" s="255"/>
      <c r="G125" s="256">
        <f>ROUND(E125*F125,2)</f>
        <v>0</v>
      </c>
      <c r="H125" s="233"/>
      <c r="I125" s="232">
        <f>ROUND(E125*H125,2)</f>
        <v>0</v>
      </c>
      <c r="J125" s="233"/>
      <c r="K125" s="232">
        <f>ROUND(E125*J125,2)</f>
        <v>0</v>
      </c>
      <c r="L125" s="232">
        <v>21</v>
      </c>
      <c r="M125" s="232">
        <f>G125*(1+L125/100)</f>
        <v>0</v>
      </c>
      <c r="N125" s="231">
        <v>0</v>
      </c>
      <c r="O125" s="231">
        <f>ROUND(E125*N125,2)</f>
        <v>0</v>
      </c>
      <c r="P125" s="231">
        <v>0</v>
      </c>
      <c r="Q125" s="231">
        <f>ROUND(E125*P125,2)</f>
        <v>0</v>
      </c>
      <c r="R125" s="232"/>
      <c r="S125" s="232" t="s">
        <v>125</v>
      </c>
      <c r="T125" s="232" t="s">
        <v>125</v>
      </c>
      <c r="U125" s="232">
        <v>0</v>
      </c>
      <c r="V125" s="232">
        <f>ROUND(E125*U125,2)</f>
        <v>0</v>
      </c>
      <c r="W125" s="232"/>
      <c r="X125" s="232" t="s">
        <v>281</v>
      </c>
      <c r="Y125" s="232" t="s">
        <v>118</v>
      </c>
      <c r="Z125" s="211"/>
      <c r="AA125" s="211"/>
      <c r="AB125" s="211"/>
      <c r="AC125" s="211"/>
      <c r="AD125" s="211"/>
      <c r="AE125" s="211"/>
      <c r="AF125" s="211"/>
      <c r="AG125" s="211" t="s">
        <v>282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5">
      <c r="A126" s="251">
        <v>57</v>
      </c>
      <c r="B126" s="252" t="s">
        <v>289</v>
      </c>
      <c r="C126" s="259" t="s">
        <v>290</v>
      </c>
      <c r="D126" s="253" t="s">
        <v>178</v>
      </c>
      <c r="E126" s="254">
        <v>2.5278100000000001</v>
      </c>
      <c r="F126" s="255"/>
      <c r="G126" s="256">
        <f>ROUND(E126*F126,2)</f>
        <v>0</v>
      </c>
      <c r="H126" s="233"/>
      <c r="I126" s="232">
        <f>ROUND(E126*H126,2)</f>
        <v>0</v>
      </c>
      <c r="J126" s="233"/>
      <c r="K126" s="232">
        <f>ROUND(E126*J126,2)</f>
        <v>0</v>
      </c>
      <c r="L126" s="232">
        <v>21</v>
      </c>
      <c r="M126" s="232">
        <f>G126*(1+L126/100)</f>
        <v>0</v>
      </c>
      <c r="N126" s="231">
        <v>0</v>
      </c>
      <c r="O126" s="231">
        <f>ROUND(E126*N126,2)</f>
        <v>0</v>
      </c>
      <c r="P126" s="231">
        <v>0</v>
      </c>
      <c r="Q126" s="231">
        <f>ROUND(E126*P126,2)</f>
        <v>0</v>
      </c>
      <c r="R126" s="232"/>
      <c r="S126" s="232" t="s">
        <v>125</v>
      </c>
      <c r="T126" s="232" t="s">
        <v>125</v>
      </c>
      <c r="U126" s="232">
        <v>0.94199999999999995</v>
      </c>
      <c r="V126" s="232">
        <f>ROUND(E126*U126,2)</f>
        <v>2.38</v>
      </c>
      <c r="W126" s="232"/>
      <c r="X126" s="232" t="s">
        <v>281</v>
      </c>
      <c r="Y126" s="232" t="s">
        <v>118</v>
      </c>
      <c r="Z126" s="211"/>
      <c r="AA126" s="211"/>
      <c r="AB126" s="211"/>
      <c r="AC126" s="211"/>
      <c r="AD126" s="211"/>
      <c r="AE126" s="211"/>
      <c r="AF126" s="211"/>
      <c r="AG126" s="211" t="s">
        <v>282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51">
        <v>58</v>
      </c>
      <c r="B127" s="252" t="s">
        <v>291</v>
      </c>
      <c r="C127" s="259" t="s">
        <v>292</v>
      </c>
      <c r="D127" s="253" t="s">
        <v>178</v>
      </c>
      <c r="E127" s="254">
        <v>20.2225</v>
      </c>
      <c r="F127" s="255"/>
      <c r="G127" s="256">
        <f>ROUND(E127*F127,2)</f>
        <v>0</v>
      </c>
      <c r="H127" s="233"/>
      <c r="I127" s="232">
        <f>ROUND(E127*H127,2)</f>
        <v>0</v>
      </c>
      <c r="J127" s="233"/>
      <c r="K127" s="232">
        <f>ROUND(E127*J127,2)</f>
        <v>0</v>
      </c>
      <c r="L127" s="232">
        <v>21</v>
      </c>
      <c r="M127" s="232">
        <f>G127*(1+L127/100)</f>
        <v>0</v>
      </c>
      <c r="N127" s="231">
        <v>0</v>
      </c>
      <c r="O127" s="231">
        <f>ROUND(E127*N127,2)</f>
        <v>0</v>
      </c>
      <c r="P127" s="231">
        <v>0</v>
      </c>
      <c r="Q127" s="231">
        <f>ROUND(E127*P127,2)</f>
        <v>0</v>
      </c>
      <c r="R127" s="232"/>
      <c r="S127" s="232" t="s">
        <v>125</v>
      </c>
      <c r="T127" s="232" t="s">
        <v>125</v>
      </c>
      <c r="U127" s="232">
        <v>0.11</v>
      </c>
      <c r="V127" s="232">
        <f>ROUND(E127*U127,2)</f>
        <v>2.2200000000000002</v>
      </c>
      <c r="W127" s="232"/>
      <c r="X127" s="232" t="s">
        <v>281</v>
      </c>
      <c r="Y127" s="232" t="s">
        <v>118</v>
      </c>
      <c r="Z127" s="211"/>
      <c r="AA127" s="211"/>
      <c r="AB127" s="211"/>
      <c r="AC127" s="211"/>
      <c r="AD127" s="211"/>
      <c r="AE127" s="211"/>
      <c r="AF127" s="211"/>
      <c r="AG127" s="211" t="s">
        <v>282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ht="20.399999999999999" outlineLevel="1" x14ac:dyDescent="0.25">
      <c r="A128" s="251">
        <v>59</v>
      </c>
      <c r="B128" s="252" t="s">
        <v>293</v>
      </c>
      <c r="C128" s="259" t="s">
        <v>294</v>
      </c>
      <c r="D128" s="253" t="s">
        <v>178</v>
      </c>
      <c r="E128" s="254">
        <v>2.5278100000000001</v>
      </c>
      <c r="F128" s="255"/>
      <c r="G128" s="256">
        <f>ROUND(E128*F128,2)</f>
        <v>0</v>
      </c>
      <c r="H128" s="233"/>
      <c r="I128" s="232">
        <f>ROUND(E128*H128,2)</f>
        <v>0</v>
      </c>
      <c r="J128" s="233"/>
      <c r="K128" s="232">
        <f>ROUND(E128*J128,2)</f>
        <v>0</v>
      </c>
      <c r="L128" s="232">
        <v>21</v>
      </c>
      <c r="M128" s="232">
        <f>G128*(1+L128/100)</f>
        <v>0</v>
      </c>
      <c r="N128" s="231">
        <v>0</v>
      </c>
      <c r="O128" s="231">
        <f>ROUND(E128*N128,2)</f>
        <v>0</v>
      </c>
      <c r="P128" s="231">
        <v>0</v>
      </c>
      <c r="Q128" s="231">
        <f>ROUND(E128*P128,2)</f>
        <v>0</v>
      </c>
      <c r="R128" s="232"/>
      <c r="S128" s="232" t="s">
        <v>125</v>
      </c>
      <c r="T128" s="232" t="s">
        <v>125</v>
      </c>
      <c r="U128" s="232">
        <v>0</v>
      </c>
      <c r="V128" s="232">
        <f>ROUND(E128*U128,2)</f>
        <v>0</v>
      </c>
      <c r="W128" s="232"/>
      <c r="X128" s="232" t="s">
        <v>281</v>
      </c>
      <c r="Y128" s="232" t="s">
        <v>118</v>
      </c>
      <c r="Z128" s="211"/>
      <c r="AA128" s="211"/>
      <c r="AB128" s="211"/>
      <c r="AC128" s="211"/>
      <c r="AD128" s="211"/>
      <c r="AE128" s="211"/>
      <c r="AF128" s="211"/>
      <c r="AG128" s="211" t="s">
        <v>282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45">
        <v>60</v>
      </c>
      <c r="B129" s="246" t="s">
        <v>295</v>
      </c>
      <c r="C129" s="260" t="s">
        <v>296</v>
      </c>
      <c r="D129" s="247" t="s">
        <v>178</v>
      </c>
      <c r="E129" s="248">
        <v>2.5278100000000001</v>
      </c>
      <c r="F129" s="249"/>
      <c r="G129" s="250">
        <f>ROUND(E129*F129,2)</f>
        <v>0</v>
      </c>
      <c r="H129" s="233"/>
      <c r="I129" s="232">
        <f>ROUND(E129*H129,2)</f>
        <v>0</v>
      </c>
      <c r="J129" s="233"/>
      <c r="K129" s="232">
        <f>ROUND(E129*J129,2)</f>
        <v>0</v>
      </c>
      <c r="L129" s="232">
        <v>21</v>
      </c>
      <c r="M129" s="232">
        <f>G129*(1+L129/100)</f>
        <v>0</v>
      </c>
      <c r="N129" s="231">
        <v>0</v>
      </c>
      <c r="O129" s="231">
        <f>ROUND(E129*N129,2)</f>
        <v>0</v>
      </c>
      <c r="P129" s="231">
        <v>0</v>
      </c>
      <c r="Q129" s="231">
        <f>ROUND(E129*P129,2)</f>
        <v>0</v>
      </c>
      <c r="R129" s="232"/>
      <c r="S129" s="232" t="s">
        <v>125</v>
      </c>
      <c r="T129" s="232" t="s">
        <v>125</v>
      </c>
      <c r="U129" s="232">
        <v>6.0000000000000001E-3</v>
      </c>
      <c r="V129" s="232">
        <f>ROUND(E129*U129,2)</f>
        <v>0.02</v>
      </c>
      <c r="W129" s="232"/>
      <c r="X129" s="232" t="s">
        <v>281</v>
      </c>
      <c r="Y129" s="232" t="s">
        <v>118</v>
      </c>
      <c r="Z129" s="211"/>
      <c r="AA129" s="211"/>
      <c r="AB129" s="211"/>
      <c r="AC129" s="211"/>
      <c r="AD129" s="211"/>
      <c r="AE129" s="211"/>
      <c r="AF129" s="211"/>
      <c r="AG129" s="211" t="s">
        <v>282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x14ac:dyDescent="0.25">
      <c r="A130" s="3"/>
      <c r="B130" s="4"/>
      <c r="C130" s="263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E130">
        <v>15</v>
      </c>
      <c r="AF130">
        <v>21</v>
      </c>
      <c r="AG130" t="s">
        <v>96</v>
      </c>
    </row>
    <row r="131" spans="1:60" x14ac:dyDescent="0.25">
      <c r="A131" s="214"/>
      <c r="B131" s="215" t="s">
        <v>31</v>
      </c>
      <c r="C131" s="264"/>
      <c r="D131" s="216"/>
      <c r="E131" s="217"/>
      <c r="F131" s="217"/>
      <c r="G131" s="244">
        <f>G8+G11+G17+G29+G32+G38+G48+G50+G73+G85+G103+G109+G118+G121</f>
        <v>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AE131">
        <f>SUMIF(L7:L129,AE130,G7:G129)</f>
        <v>0</v>
      </c>
      <c r="AF131">
        <f>SUMIF(L7:L129,AF130,G7:G129)</f>
        <v>0</v>
      </c>
      <c r="AG131" t="s">
        <v>297</v>
      </c>
    </row>
    <row r="132" spans="1:60" x14ac:dyDescent="0.25">
      <c r="A132" s="3"/>
      <c r="B132" s="4"/>
      <c r="C132" s="263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60" x14ac:dyDescent="0.25">
      <c r="A133" s="3"/>
      <c r="B133" s="4"/>
      <c r="C133" s="263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60" x14ac:dyDescent="0.25">
      <c r="A134" s="218" t="s">
        <v>298</v>
      </c>
      <c r="B134" s="218"/>
      <c r="C134" s="265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spans="1:60" x14ac:dyDescent="0.25">
      <c r="A135" s="219"/>
      <c r="B135" s="220"/>
      <c r="C135" s="266"/>
      <c r="D135" s="220"/>
      <c r="E135" s="220"/>
      <c r="F135" s="220"/>
      <c r="G135" s="221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AG135" t="s">
        <v>299</v>
      </c>
    </row>
    <row r="136" spans="1:60" x14ac:dyDescent="0.25">
      <c r="A136" s="222"/>
      <c r="B136" s="223"/>
      <c r="C136" s="267"/>
      <c r="D136" s="223"/>
      <c r="E136" s="223"/>
      <c r="F136" s="223"/>
      <c r="G136" s="224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60" x14ac:dyDescent="0.25">
      <c r="A137" s="222"/>
      <c r="B137" s="223"/>
      <c r="C137" s="267"/>
      <c r="D137" s="223"/>
      <c r="E137" s="223"/>
      <c r="F137" s="223"/>
      <c r="G137" s="224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60" x14ac:dyDescent="0.25">
      <c r="A138" s="222"/>
      <c r="B138" s="223"/>
      <c r="C138" s="267"/>
      <c r="D138" s="223"/>
      <c r="E138" s="223"/>
      <c r="F138" s="223"/>
      <c r="G138" s="224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60" x14ac:dyDescent="0.25">
      <c r="A139" s="225"/>
      <c r="B139" s="226"/>
      <c r="C139" s="268"/>
      <c r="D139" s="226"/>
      <c r="E139" s="226"/>
      <c r="F139" s="226"/>
      <c r="G139" s="227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60" x14ac:dyDescent="0.25">
      <c r="A140" s="3"/>
      <c r="B140" s="4"/>
      <c r="C140" s="263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60" x14ac:dyDescent="0.25">
      <c r="C141" s="269"/>
      <c r="D141" s="10"/>
      <c r="AG141" t="s">
        <v>300</v>
      </c>
    </row>
    <row r="142" spans="1:60" x14ac:dyDescent="0.25">
      <c r="D142" s="10"/>
    </row>
    <row r="143" spans="1:60" x14ac:dyDescent="0.25">
      <c r="D143" s="10"/>
    </row>
    <row r="144" spans="1:60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6">
    <mergeCell ref="A1:G1"/>
    <mergeCell ref="C2:G2"/>
    <mergeCell ref="C3:G3"/>
    <mergeCell ref="C4:G4"/>
    <mergeCell ref="A134:C134"/>
    <mergeCell ref="A135:G139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N1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N1 Pol'!Názvy_tisku</vt:lpstr>
      <vt:lpstr>oadresa</vt:lpstr>
      <vt:lpstr>Stavba!Objednatel</vt:lpstr>
      <vt:lpstr>Stavba!Objekt</vt:lpstr>
      <vt:lpstr>'01 N1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Sojka</dc:creator>
  <cp:lastModifiedBy>Karel Sojka</cp:lastModifiedBy>
  <cp:lastPrinted>2019-03-19T12:27:02Z</cp:lastPrinted>
  <dcterms:created xsi:type="dcterms:W3CDTF">2009-04-08T07:15:50Z</dcterms:created>
  <dcterms:modified xsi:type="dcterms:W3CDTF">2023-05-19T08:08:10Z</dcterms:modified>
</cp:coreProperties>
</file>